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5 砥部町\"/>
    </mc:Choice>
  </mc:AlternateContent>
  <workbookProtection workbookAlgorithmName="SHA-512" workbookHashValue="tlYfpZGCi03szJGX5a5YN0t097/fqUBbnrBNQI8svCSEeXt5XRLhCYA/1bZgIsphJUkwPTLBftiTm5nuk/I0xQ==" workbookSaltValue="/iBm+xDjrZuxnxWmi2pG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<sst xmlns="http://schemas.openxmlformats.org/spreadsheetml/2006/main" count="236" uniqueCount="119">
  <si>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</si>
  <si>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</si>
  <si>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</si>
  <si>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</si>
  <si>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</si>
  <si>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</si>
  <si>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</si>
  <si>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</si>
  <si>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</si>
  <si>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</si>
  <si>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</si>
  <si>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</si>
  <si>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</si>
  <si>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</si>
  <si>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</si>
  <si>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</si>
  <si>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</si>
  <si>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</si>
  <si>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</si>
  <si>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</si>
  <si>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</si>
  <si>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</si>
  <si>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</si>
  <si>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</si>
  <si>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</si>
  <si>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</si>
  <si>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</si>
  <si>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</si>
  <si>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</si>
  <si>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</si>
  <si>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</si>
  <si>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</si>
  <si>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</si>
  <si>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</si>
  <si>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</si>
  <si>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</si>
  <si>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</si>
  <si>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</si>
  <si>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</si>
  <si>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</si>
  <si>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</si>
  <si>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</si>
  <si>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</si>
  <si>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</si>
  <si>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</si>
  <si>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</si>
  <si>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</si>
  <si>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</si>
  <si>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</si>
  <si>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</si>
  <si>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</si>
  <si>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</si>
  <si>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</si>
  <si>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</si>
  <si>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</si>
  <si>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</si>
  <si>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</si>
  <si>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</si>
  <si>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</si>
  <si>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</si>
  <si>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</si>
  <si>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</si>
  <si>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</si>
  <si>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</si>
  <si>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</si>
  <si>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</si>
  <si>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</si>
  <si>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</si>
  <si>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</si>
  <si>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</si>
  <si>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</si>
  <si>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</si>
  <si>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</si>
  <si>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</si>
  <si>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</si>
  <si>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</si>
  <si>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</si>
  <si>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</si>
  <si>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</si>
  <si>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</si>
  <si>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</si>
  <si>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</si>
  <si>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</si>
  <si>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</si>
  <si>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</si>
  <si>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</si>
  <si>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</si>
  <si>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</si>
  <si>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</si>
  <si>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</si>
  <si>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</si>
  <si>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</si>
  <si>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</si>
  <si>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</si>
  <si>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</si>
  <si>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</si>
  <si>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</si>
  <si>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</si>
  <si>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砥部町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</si>
  <si>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</si>
  <si>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</si>
  <si>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</si>
  <si>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</si>
  <si>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</si>
  <si>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</si>
  <si>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</si>
  <si>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</si>
  <si>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</si>
  <si>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</si>
  <si>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</si>
  <si>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</si>
  <si>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</si>
  <si>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</si>
  <si>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</si>
  <si>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</si>
  <si>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</si>
  <si>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b/>
        <sz val="11"/>
        <rFont val="ＭＳ ゴシック"/>
        <family val="3"/>
        <charset val="128"/>
      </rPr>
      <t>①処理場及び管渠等</t>
    </r>
    <r>
      <rPr>
        <sz val="11"/>
        <rFont val="ＭＳ ゴシック"/>
        <family val="3"/>
        <charset val="128"/>
      </rPr>
      <t xml:space="preserve">
　供用開始後20程度経過しているが、更新時期を経過した管渠はない。近年の災害による被害もほとんど発生していないが、老朽化は確実に進んでいる。今後も施設の最適化構想に基づき、老朽化対策及び長寿命化を図る必要がある。
</t>
    </r>
    <r>
      <rPr>
        <b/>
        <sz val="11"/>
        <rFont val="ＭＳ ゴシック"/>
        <family val="3"/>
        <charset val="128"/>
      </rPr>
      <t>②付帯設備及び中継ポンプ等</t>
    </r>
    <r>
      <rPr>
        <sz val="11"/>
        <rFont val="ＭＳ ゴシック"/>
        <family val="3"/>
        <charset val="128"/>
      </rPr>
      <t xml:space="preserve">
　中継ポンプ及び施設内機器類については、老朽による部品交換や取替が近年増加している。地理的条件によりポンプの設置基数も多いため、汚水処理に支障をきたす前に計画的に交換等を実施していく。
</t>
    </r>
    <rPh sb="1" eb="4">
      <t>ショリジョウ</t>
    </rPh>
    <rPh sb="4" eb="5">
      <t>オヨ</t>
    </rPh>
    <rPh sb="6" eb="8">
      <t>カンキョ</t>
    </rPh>
    <rPh sb="8" eb="9">
      <t>トウ</t>
    </rPh>
    <rPh sb="11" eb="13">
      <t>キョウヨウ</t>
    </rPh>
    <rPh sb="13" eb="15">
      <t>カイシ</t>
    </rPh>
    <rPh sb="15" eb="16">
      <t>ゴ</t>
    </rPh>
    <rPh sb="18" eb="20">
      <t>テイド</t>
    </rPh>
    <rPh sb="20" eb="22">
      <t>ケイカ</t>
    </rPh>
    <rPh sb="28" eb="30">
      <t>コウシン</t>
    </rPh>
    <rPh sb="30" eb="32">
      <t>ジキ</t>
    </rPh>
    <rPh sb="33" eb="35">
      <t>ケイカ</t>
    </rPh>
    <rPh sb="37" eb="39">
      <t>カンキョ</t>
    </rPh>
    <rPh sb="43" eb="45">
      <t>キンネン</t>
    </rPh>
    <rPh sb="46" eb="48">
      <t>サイガイ</t>
    </rPh>
    <rPh sb="51" eb="53">
      <t>ヒガイ</t>
    </rPh>
    <rPh sb="58" eb="60">
      <t>ハッセイ</t>
    </rPh>
    <rPh sb="67" eb="70">
      <t>ロウキュウカ</t>
    </rPh>
    <rPh sb="71" eb="73">
      <t>カクジツ</t>
    </rPh>
    <rPh sb="74" eb="75">
      <t>スス</t>
    </rPh>
    <rPh sb="80" eb="82">
      <t>コンゴ</t>
    </rPh>
    <rPh sb="83" eb="85">
      <t>シセツ</t>
    </rPh>
    <rPh sb="86" eb="89">
      <t>サイテキカ</t>
    </rPh>
    <rPh sb="89" eb="91">
      <t>コウソウ</t>
    </rPh>
    <rPh sb="92" eb="93">
      <t>モト</t>
    </rPh>
    <rPh sb="96" eb="99">
      <t>ロウキュウカ</t>
    </rPh>
    <rPh sb="99" eb="101">
      <t>タイサク</t>
    </rPh>
    <rPh sb="101" eb="102">
      <t>オヨ</t>
    </rPh>
    <rPh sb="103" eb="107">
      <t>チョウジュミョウカ</t>
    </rPh>
    <rPh sb="108" eb="109">
      <t>ハカ</t>
    </rPh>
    <rPh sb="110" eb="112">
      <t>ヒツヨウ</t>
    </rPh>
    <rPh sb="120" eb="122">
      <t>フタイ</t>
    </rPh>
    <rPh sb="122" eb="124">
      <t>セツビ</t>
    </rPh>
    <rPh sb="124" eb="125">
      <t>オヨ</t>
    </rPh>
    <rPh sb="126" eb="128">
      <t>チュウケイ</t>
    </rPh>
    <rPh sb="131" eb="132">
      <t>トウ</t>
    </rPh>
    <rPh sb="134" eb="136">
      <t>チュウケイ</t>
    </rPh>
    <rPh sb="139" eb="140">
      <t>オヨ</t>
    </rPh>
    <rPh sb="141" eb="143">
      <t>シセツ</t>
    </rPh>
    <rPh sb="143" eb="144">
      <t>ナイ</t>
    </rPh>
    <rPh sb="144" eb="146">
      <t>キキ</t>
    </rPh>
    <rPh sb="146" eb="147">
      <t>ルイ</t>
    </rPh>
    <rPh sb="153" eb="155">
      <t>ロウキュウ</t>
    </rPh>
    <rPh sb="158" eb="162">
      <t>ブヒンコウカン</t>
    </rPh>
    <rPh sb="163" eb="165">
      <t>トリカエ</t>
    </rPh>
    <rPh sb="166" eb="170">
      <t>キンネンゾウカ</t>
    </rPh>
    <rPh sb="175" eb="180">
      <t>チリテキジョウケン</t>
    </rPh>
    <rPh sb="197" eb="199">
      <t>オスイ</t>
    </rPh>
    <rPh sb="199" eb="201">
      <t>ショリ</t>
    </rPh>
    <rPh sb="202" eb="204">
      <t>シショウ</t>
    </rPh>
    <rPh sb="208" eb="209">
      <t>マエ</t>
    </rPh>
    <rPh sb="210" eb="213">
      <t>ケイカクテキ</t>
    </rPh>
    <rPh sb="214" eb="216">
      <t>コウカン</t>
    </rPh>
    <rPh sb="216" eb="217">
      <t>トウ</t>
    </rPh>
    <rPh sb="218" eb="220">
      <t>ジッシ</t>
    </rPh>
    <phoneticPr fontId="4"/>
  </si>
  <si>
    <r>
      <rPr>
        <b/>
        <sz val="10"/>
        <rFont val="ＭＳ ゴシック"/>
        <family val="3"/>
        <charset val="128"/>
      </rPr>
      <t>①収益的収支比率について</t>
    </r>
    <r>
      <rPr>
        <sz val="10"/>
        <rFont val="ＭＳ ゴシック"/>
        <family val="3"/>
        <charset val="128"/>
      </rPr>
      <t xml:space="preserve">
　事業における経営不足分及び地方債償還金にかかる経費について、一般会計からの繰入金で補てんしている。令和3年度において比率が125％と上昇しているが、これは法非適用から法適用に移行したためであり、打切り決算による未払金の増加によるものである。
</t>
    </r>
    <r>
      <rPr>
        <b/>
        <sz val="10"/>
        <rFont val="ＭＳ ゴシック"/>
        <family val="3"/>
        <charset val="128"/>
      </rPr>
      <t>④企業債残高対事業規模比率について</t>
    </r>
    <r>
      <rPr>
        <sz val="10"/>
        <rFont val="ＭＳ ゴシック"/>
        <family val="3"/>
        <charset val="128"/>
      </rPr>
      <t xml:space="preserve">
　公債費相当額を一般会計から繰り入れているため、他会計で負担している状況となっており、比率には表れない。</t>
    </r>
    <r>
      <rPr>
        <sz val="10"/>
        <color rgb="FFFF0000"/>
        <rFont val="ＭＳ ゴシック"/>
        <family val="3"/>
        <charset val="128"/>
      </rPr>
      <t xml:space="preserve">
</t>
    </r>
    <r>
      <rPr>
        <b/>
        <sz val="10"/>
        <rFont val="ＭＳ ゴシック"/>
        <family val="3"/>
        <charset val="128"/>
      </rPr>
      <t>⑤経費回収率について</t>
    </r>
    <r>
      <rPr>
        <sz val="10"/>
        <rFont val="ＭＳ ゴシック"/>
        <family val="3"/>
        <charset val="128"/>
      </rPr>
      <t xml:space="preserve">
　使用料収入は、平成28年度以降減少傾向となっている。令和３年度は、地方公営企業法の適用による打切り決算を行い、委託料等の支出を引継未払金として処理したため。</t>
    </r>
    <r>
      <rPr>
        <sz val="10"/>
        <color rgb="FFFF0000"/>
        <rFont val="ＭＳ ゴシック"/>
        <family val="3"/>
        <charset val="128"/>
      </rPr>
      <t xml:space="preserve">
</t>
    </r>
    <r>
      <rPr>
        <b/>
        <sz val="10"/>
        <rFont val="ＭＳ ゴシック"/>
        <family val="3"/>
        <charset val="128"/>
      </rPr>
      <t>⑥汚水処理原価について</t>
    </r>
    <r>
      <rPr>
        <sz val="10"/>
        <rFont val="ＭＳ ゴシック"/>
        <family val="3"/>
        <charset val="128"/>
      </rPr>
      <t xml:space="preserve">
　施設の老朽化及び突発的な修繕や高額な付帯設備の更新により、汚水処理原価も高い比率となっている。令和３年度においては、一時的に汚水処理原価が低下した理由として、打切り決算により年度内に支払うことができた経費が少額であったため。
</t>
    </r>
    <r>
      <rPr>
        <b/>
        <sz val="10"/>
        <rFont val="ＭＳ ゴシック"/>
        <family val="3"/>
        <charset val="128"/>
      </rPr>
      <t>⑦施設利用率について</t>
    </r>
    <r>
      <rPr>
        <sz val="10"/>
        <rFont val="ＭＳ ゴシック"/>
        <family val="3"/>
        <charset val="128"/>
      </rPr>
      <t xml:space="preserve">
　地理的な要因等により、人口増加を見込むことができないため、施設の利用状況が採算ベースで見合っていない。地理的に公共下水道との統合も困難なため、将来的に規模縮小も検討していく必要がある。
</t>
    </r>
    <r>
      <rPr>
        <b/>
        <sz val="10"/>
        <rFont val="ＭＳ ゴシック"/>
        <family val="3"/>
        <charset val="128"/>
      </rPr>
      <t>⑧水洗化率について</t>
    </r>
    <r>
      <rPr>
        <sz val="10"/>
        <rFont val="ＭＳ ゴシック"/>
        <family val="3"/>
        <charset val="128"/>
      </rPr>
      <t xml:space="preserve">
　既に計画区域内の整備を終え、そのほとんどが接続済みである。</t>
    </r>
    <rPh sb="1" eb="4">
      <t>シュウエキテキ</t>
    </rPh>
    <rPh sb="4" eb="6">
      <t>シュウシ</t>
    </rPh>
    <rPh sb="6" eb="8">
      <t>ヒリツ</t>
    </rPh>
    <rPh sb="14" eb="16">
      <t>ジギョウ</t>
    </rPh>
    <rPh sb="20" eb="25">
      <t>ケイエイフソクブン</t>
    </rPh>
    <rPh sb="25" eb="26">
      <t>オヨ</t>
    </rPh>
    <rPh sb="27" eb="33">
      <t>チホウサイショウカンキン</t>
    </rPh>
    <rPh sb="37" eb="39">
      <t>ケイヒ</t>
    </rPh>
    <rPh sb="44" eb="48">
      <t>イッパンカイケイ</t>
    </rPh>
    <rPh sb="51" eb="54">
      <t>クリイレキン</t>
    </rPh>
    <rPh sb="55" eb="56">
      <t>ホ</t>
    </rPh>
    <rPh sb="63" eb="65">
      <t>レイワ</t>
    </rPh>
    <rPh sb="66" eb="68">
      <t>ネンド</t>
    </rPh>
    <rPh sb="72" eb="74">
      <t>ヒリツ</t>
    </rPh>
    <rPh sb="80" eb="82">
      <t>ジョウショウ</t>
    </rPh>
    <rPh sb="91" eb="95">
      <t>ホウヒテキヨウ</t>
    </rPh>
    <rPh sb="97" eb="100">
      <t>ホウテキヨウ</t>
    </rPh>
    <rPh sb="101" eb="103">
      <t>イコウ</t>
    </rPh>
    <rPh sb="111" eb="113">
      <t>ウチキ</t>
    </rPh>
    <rPh sb="114" eb="116">
      <t>ケッサン</t>
    </rPh>
    <rPh sb="119" eb="122">
      <t>ミバライキン</t>
    </rPh>
    <rPh sb="123" eb="125">
      <t>ゾウカ</t>
    </rPh>
    <rPh sb="136" eb="138">
      <t>キギョウ</t>
    </rPh>
    <rPh sb="138" eb="139">
      <t>サイ</t>
    </rPh>
    <rPh sb="139" eb="141">
      <t>ザンダカ</t>
    </rPh>
    <rPh sb="141" eb="142">
      <t>タイ</t>
    </rPh>
    <rPh sb="142" eb="144">
      <t>ジギョウ</t>
    </rPh>
    <rPh sb="144" eb="146">
      <t>キボ</t>
    </rPh>
    <rPh sb="146" eb="148">
      <t>ヒリツ</t>
    </rPh>
    <rPh sb="154" eb="157">
      <t>コウサイヒ</t>
    </rPh>
    <rPh sb="157" eb="159">
      <t>ソウトウ</t>
    </rPh>
    <rPh sb="159" eb="160">
      <t>ガク</t>
    </rPh>
    <rPh sb="161" eb="163">
      <t>イッパン</t>
    </rPh>
    <rPh sb="163" eb="165">
      <t>カイケイ</t>
    </rPh>
    <rPh sb="167" eb="168">
      <t>ク</t>
    </rPh>
    <rPh sb="169" eb="170">
      <t>イ</t>
    </rPh>
    <rPh sb="177" eb="178">
      <t>タ</t>
    </rPh>
    <rPh sb="178" eb="180">
      <t>カイケイ</t>
    </rPh>
    <rPh sb="181" eb="183">
      <t>フタン</t>
    </rPh>
    <rPh sb="187" eb="189">
      <t>ジョウキョウ</t>
    </rPh>
    <rPh sb="196" eb="198">
      <t>ヒリツ</t>
    </rPh>
    <rPh sb="200" eb="201">
      <t>アラワ</t>
    </rPh>
    <rPh sb="207" eb="209">
      <t>ケイヒ</t>
    </rPh>
    <rPh sb="209" eb="211">
      <t>カイシュウ</t>
    </rPh>
    <rPh sb="211" eb="212">
      <t>リツ</t>
    </rPh>
    <rPh sb="218" eb="221">
      <t>シヨウリョウ</t>
    </rPh>
    <rPh sb="221" eb="223">
      <t>シュウニュウ</t>
    </rPh>
    <rPh sb="225" eb="227">
      <t>ヘイセイ</t>
    </rPh>
    <rPh sb="229" eb="231">
      <t>ネンド</t>
    </rPh>
    <rPh sb="231" eb="233">
      <t>イコウ</t>
    </rPh>
    <rPh sb="233" eb="235">
      <t>ゲンショウ</t>
    </rPh>
    <rPh sb="235" eb="237">
      <t>ケイコウ</t>
    </rPh>
    <rPh sb="244" eb="246">
      <t>レイワ</t>
    </rPh>
    <rPh sb="247" eb="249">
      <t>ネンド</t>
    </rPh>
    <rPh sb="251" eb="258">
      <t>チホウコウエイキギョウホウ</t>
    </rPh>
    <rPh sb="259" eb="261">
      <t>テキヨウ</t>
    </rPh>
    <rPh sb="264" eb="266">
      <t>ウチキ</t>
    </rPh>
    <rPh sb="267" eb="269">
      <t>ケッサン</t>
    </rPh>
    <rPh sb="270" eb="271">
      <t>オコナ</t>
    </rPh>
    <rPh sb="273" eb="277">
      <t>イタクリョウトウ</t>
    </rPh>
    <rPh sb="278" eb="280">
      <t>シシュツ</t>
    </rPh>
    <rPh sb="281" eb="283">
      <t>ヒキツギ</t>
    </rPh>
    <rPh sb="283" eb="286">
      <t>ミバライキン</t>
    </rPh>
    <rPh sb="289" eb="291">
      <t>ショリ</t>
    </rPh>
    <rPh sb="298" eb="300">
      <t>オスイ</t>
    </rPh>
    <rPh sb="300" eb="302">
      <t>ショリ</t>
    </rPh>
    <rPh sb="302" eb="304">
      <t>ゲンカ</t>
    </rPh>
    <rPh sb="310" eb="312">
      <t>シセツ</t>
    </rPh>
    <rPh sb="313" eb="316">
      <t>ロウキュウカ</t>
    </rPh>
    <rPh sb="316" eb="317">
      <t>オヨ</t>
    </rPh>
    <rPh sb="318" eb="321">
      <t>トッパツテキ</t>
    </rPh>
    <rPh sb="322" eb="324">
      <t>シュウゼン</t>
    </rPh>
    <rPh sb="325" eb="327">
      <t>コウガク</t>
    </rPh>
    <rPh sb="328" eb="330">
      <t>フタイ</t>
    </rPh>
    <rPh sb="330" eb="332">
      <t>セツビ</t>
    </rPh>
    <rPh sb="333" eb="335">
      <t>コウシン</t>
    </rPh>
    <rPh sb="339" eb="345">
      <t>オスイショリゲンカ</t>
    </rPh>
    <rPh sb="346" eb="347">
      <t>タカ</t>
    </rPh>
    <rPh sb="348" eb="350">
      <t>ヒリツ</t>
    </rPh>
    <rPh sb="357" eb="359">
      <t>レイワ</t>
    </rPh>
    <rPh sb="360" eb="362">
      <t>ネンド</t>
    </rPh>
    <rPh sb="368" eb="371">
      <t>イチジテキ</t>
    </rPh>
    <rPh sb="372" eb="378">
      <t>オスイショリゲンカ</t>
    </rPh>
    <rPh sb="379" eb="381">
      <t>テイカ</t>
    </rPh>
    <rPh sb="383" eb="385">
      <t>リユウ</t>
    </rPh>
    <rPh sb="389" eb="391">
      <t>ウチキ</t>
    </rPh>
    <rPh sb="392" eb="394">
      <t>ケッサン</t>
    </rPh>
    <rPh sb="397" eb="400">
      <t>ネンドナイ</t>
    </rPh>
    <rPh sb="401" eb="403">
      <t>シハラ</t>
    </rPh>
    <rPh sb="410" eb="412">
      <t>ケイヒ</t>
    </rPh>
    <rPh sb="413" eb="415">
      <t>ショウガク</t>
    </rPh>
    <rPh sb="424" eb="426">
      <t>シセツ</t>
    </rPh>
    <rPh sb="426" eb="428">
      <t>リヨウ</t>
    </rPh>
    <rPh sb="428" eb="429">
      <t>リツ</t>
    </rPh>
    <rPh sb="435" eb="438">
      <t>チリテキ</t>
    </rPh>
    <rPh sb="439" eb="441">
      <t>ヨウイン</t>
    </rPh>
    <rPh sb="441" eb="442">
      <t>トウ</t>
    </rPh>
    <rPh sb="446" eb="448">
      <t>ジンコウ</t>
    </rPh>
    <rPh sb="448" eb="450">
      <t>ゾウカ</t>
    </rPh>
    <rPh sb="451" eb="453">
      <t>ミコ</t>
    </rPh>
    <rPh sb="464" eb="466">
      <t>シセツ</t>
    </rPh>
    <rPh sb="467" eb="469">
      <t>リヨウ</t>
    </rPh>
    <rPh sb="469" eb="471">
      <t>ジョウキョウ</t>
    </rPh>
    <rPh sb="472" eb="474">
      <t>サイサン</t>
    </rPh>
    <rPh sb="478" eb="480">
      <t>ミア</t>
    </rPh>
    <rPh sb="486" eb="489">
      <t>チリテキ</t>
    </rPh>
    <rPh sb="490" eb="492">
      <t>コウキョウ</t>
    </rPh>
    <rPh sb="492" eb="495">
      <t>ゲスイドウ</t>
    </rPh>
    <rPh sb="497" eb="499">
      <t>トウゴウ</t>
    </rPh>
    <rPh sb="500" eb="502">
      <t>コンナン</t>
    </rPh>
    <rPh sb="506" eb="509">
      <t>ショウライテキ</t>
    </rPh>
    <rPh sb="510" eb="512">
      <t>キボ</t>
    </rPh>
    <rPh sb="512" eb="514">
      <t>シュクショウ</t>
    </rPh>
    <rPh sb="515" eb="517">
      <t>ケントウ</t>
    </rPh>
    <rPh sb="521" eb="523">
      <t>ヒツヨウ</t>
    </rPh>
    <rPh sb="529" eb="532">
      <t>スイセンカ</t>
    </rPh>
    <rPh sb="532" eb="533">
      <t>リツ</t>
    </rPh>
    <rPh sb="539" eb="540">
      <t>スデ</t>
    </rPh>
    <rPh sb="541" eb="543">
      <t>ケイカク</t>
    </rPh>
    <rPh sb="543" eb="546">
      <t>クイキナイ</t>
    </rPh>
    <rPh sb="547" eb="549">
      <t>セイビ</t>
    </rPh>
    <rPh sb="550" eb="551">
      <t>オ</t>
    </rPh>
    <rPh sb="560" eb="562">
      <t>セツゾク</t>
    </rPh>
    <rPh sb="562" eb="563">
      <t>ズ</t>
    </rPh>
    <phoneticPr fontId="4"/>
  </si>
  <si>
    <r>
      <t>　</t>
    </r>
    <r>
      <rPr>
        <sz val="11"/>
        <rFont val="ＭＳ ゴシック"/>
        <family val="3"/>
        <charset val="128"/>
      </rPr>
      <t>農集事業は、令和4年度から地方公営企業法を適用した事業に移行した。このため、従来の特別会計とは異なり、令和３年度末をもって打切り決算とし、公営企業会計へと引き継いだ。会計制度も大きく変わり、損益計算が可能となり経営状況が明確化される。今後においても引続き経営分析を行い、経営課題の把握に努める。
　また、農集2施設の統合も公共下水道への統合も地理的条件により困難であり、施設管理の包括的民間委託の検討を含め、限られた財源の中で適正な経営及び資産管理は必須の課題となることから、長期的視点で事業の在り方を検証していく必要がある。</t>
    </r>
    <rPh sb="1" eb="3">
      <t>ノウシュウ</t>
    </rPh>
    <rPh sb="3" eb="5">
      <t>ジギョウ</t>
    </rPh>
    <rPh sb="7" eb="9">
      <t>レイワ</t>
    </rPh>
    <rPh sb="10" eb="12">
      <t>ネンド</t>
    </rPh>
    <rPh sb="14" eb="16">
      <t>チホウ</t>
    </rPh>
    <rPh sb="16" eb="18">
      <t>コウエイ</t>
    </rPh>
    <rPh sb="18" eb="20">
      <t>キギョウ</t>
    </rPh>
    <rPh sb="20" eb="21">
      <t>ホウ</t>
    </rPh>
    <rPh sb="22" eb="24">
      <t>テキヨウ</t>
    </rPh>
    <rPh sb="26" eb="28">
      <t>ジギョウ</t>
    </rPh>
    <rPh sb="29" eb="31">
      <t>イコウ</t>
    </rPh>
    <rPh sb="39" eb="41">
      <t>ジュウライ</t>
    </rPh>
    <rPh sb="42" eb="44">
      <t>トクベツ</t>
    </rPh>
    <rPh sb="44" eb="46">
      <t>カイケイ</t>
    </rPh>
    <rPh sb="48" eb="49">
      <t>コト</t>
    </rPh>
    <rPh sb="52" eb="54">
      <t>レイワ</t>
    </rPh>
    <rPh sb="55" eb="58">
      <t>ネンドマツ</t>
    </rPh>
    <rPh sb="70" eb="76">
      <t>コウエイキギョウカイケイ</t>
    </rPh>
    <rPh sb="78" eb="79">
      <t>ヒ</t>
    </rPh>
    <rPh sb="80" eb="81">
      <t>ツ</t>
    </rPh>
    <rPh sb="84" eb="88">
      <t>カイケイセイド</t>
    </rPh>
    <rPh sb="89" eb="90">
      <t>オオ</t>
    </rPh>
    <rPh sb="92" eb="93">
      <t>カ</t>
    </rPh>
    <rPh sb="96" eb="100">
      <t>ソンエキケイサン</t>
    </rPh>
    <rPh sb="101" eb="103">
      <t>カノウ</t>
    </rPh>
    <rPh sb="106" eb="110">
      <t>ケイエイジョウキョウ</t>
    </rPh>
    <rPh sb="111" eb="114">
      <t>メイカクカ</t>
    </rPh>
    <rPh sb="118" eb="120">
      <t>コンゴ</t>
    </rPh>
    <rPh sb="125" eb="127">
      <t>ヒキツヅ</t>
    </rPh>
    <rPh sb="128" eb="132">
      <t>ケイエイブンセキ</t>
    </rPh>
    <rPh sb="133" eb="134">
      <t>オコナ</t>
    </rPh>
    <rPh sb="136" eb="140">
      <t>ケイエイカダイ</t>
    </rPh>
    <rPh sb="141" eb="143">
      <t>ハアク</t>
    </rPh>
    <rPh sb="144" eb="145">
      <t>ツト</t>
    </rPh>
    <rPh sb="153" eb="155">
      <t>ノウシュウ</t>
    </rPh>
    <rPh sb="156" eb="158">
      <t>シセツ</t>
    </rPh>
    <rPh sb="159" eb="161">
      <t>トウゴウ</t>
    </rPh>
    <rPh sb="162" eb="167">
      <t>コウキョウゲスイドウ</t>
    </rPh>
    <rPh sb="169" eb="171">
      <t>トウゴウ</t>
    </rPh>
    <rPh sb="172" eb="177">
      <t>チリテキジョウケン</t>
    </rPh>
    <rPh sb="180" eb="182">
      <t>コンナン</t>
    </rPh>
    <rPh sb="186" eb="188">
      <t>シセツ</t>
    </rPh>
    <rPh sb="188" eb="190">
      <t>カンリ</t>
    </rPh>
    <rPh sb="191" eb="194">
      <t>ホウカツテキ</t>
    </rPh>
    <rPh sb="194" eb="196">
      <t>ミンカン</t>
    </rPh>
    <rPh sb="196" eb="198">
      <t>イタク</t>
    </rPh>
    <rPh sb="199" eb="201">
      <t>ケントウ</t>
    </rPh>
    <rPh sb="202" eb="203">
      <t>フク</t>
    </rPh>
    <rPh sb="205" eb="206">
      <t>カギ</t>
    </rPh>
    <rPh sb="209" eb="211">
      <t>ザイゲン</t>
    </rPh>
    <rPh sb="212" eb="213">
      <t>ナカ</t>
    </rPh>
    <rPh sb="214" eb="216">
      <t>テキセイ</t>
    </rPh>
    <rPh sb="217" eb="219">
      <t>ケイエイ</t>
    </rPh>
    <rPh sb="219" eb="220">
      <t>オヨ</t>
    </rPh>
    <rPh sb="221" eb="223">
      <t>シサン</t>
    </rPh>
    <rPh sb="223" eb="225">
      <t>カンリ</t>
    </rPh>
    <rPh sb="226" eb="228">
      <t>ヒッス</t>
    </rPh>
    <rPh sb="229" eb="231">
      <t>カダイ</t>
    </rPh>
    <rPh sb="239" eb="242">
      <t>チョウキテキ</t>
    </rPh>
    <rPh sb="242" eb="244">
      <t>シテン</t>
    </rPh>
    <rPh sb="245" eb="247">
      <t>ジギョウ</t>
    </rPh>
    <rPh sb="248" eb="249">
      <t>ア</t>
    </rPh>
    <rPh sb="250" eb="251">
      <t>カタ</t>
    </rPh>
    <rPh sb="252" eb="254">
      <t>ケンショウ</t>
    </rPh>
    <rPh sb="258" eb="2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</si>
</sst>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1"/>
      <color rgb="FFFF0000"/>
      <name val="ＭＳ ゴシック"/>
      <family val="3"/>
      <charset val="128"/>
    </font>
    <font>
      <b/>
      <sz val="10"/>
      <name val="ＭＳ ゴシック"/>
      <family val="3"/>
      <charset val="128"/>
    </font>
    <font>
      <sz val="10"/>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9"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4D-4BCB-BD09-36E68DBCD1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04D-4BCB-BD09-36E68DBCD1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41.18</c:v>
                </c:pt>
                <c:pt idx="1">
                  <c:v>36.97</c:v>
                </c:pt>
                <c:pt idx="2">
                  <c:v>39.5</c:v>
                </c:pt>
                <c:pt idx="3">
                  <c:v>39.92</c:v>
                </c:pt>
                <c:pt idx="4">
                  <c:v>38.24</c:v>
                </c:pt>
              </c:numCache>
            </c:numRef>
          </c:val>
          <c:extLst>
            <c:ext xmlns:c16="http://schemas.microsoft.com/office/drawing/2014/chart" uri="{C3380CC4-5D6E-409C-BE32-E72D297353CC}">
              <c16:uniqueId val="{00000000-9621-479C-ABAF-6E482534612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9621-479C-ABAF-6E482534612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86.6</c:v>
                </c:pt>
                <c:pt idx="1">
                  <c:v>88.83</c:v>
                </c:pt>
                <c:pt idx="2">
                  <c:v>89.53</c:v>
                </c:pt>
                <c:pt idx="3">
                  <c:v>88.92</c:v>
                </c:pt>
                <c:pt idx="4">
                  <c:v>88.71</c:v>
                </c:pt>
              </c:numCache>
            </c:numRef>
          </c:val>
          <c:extLst>
            <c:ext xmlns:c16="http://schemas.microsoft.com/office/drawing/2014/chart" uri="{C3380CC4-5D6E-409C-BE32-E72D297353CC}">
              <c16:uniqueId val="{00000000-E180-459D-92AB-03E7E315271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180-459D-92AB-03E7E315271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101.35</c:v>
                </c:pt>
                <c:pt idx="1">
                  <c:v>100.11</c:v>
                </c:pt>
                <c:pt idx="2">
                  <c:v>100.12</c:v>
                </c:pt>
                <c:pt idx="3">
                  <c:v>93.9</c:v>
                </c:pt>
                <c:pt idx="4">
                  <c:v>125.33</c:v>
                </c:pt>
              </c:numCache>
            </c:numRef>
          </c:val>
          <c:extLst>
            <c:ext xmlns:c16="http://schemas.microsoft.com/office/drawing/2014/chart" uri="{C3380CC4-5D6E-409C-BE32-E72D297353CC}">
              <c16:uniqueId val="{00000000-05C9-4EFD-BA3D-3F774ABF57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9-4EFD-BA3D-3F774ABF57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D4-4814-8ECB-42C397BB89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4-4814-8ECB-42C397BB89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C-43D0-9897-D3ED375137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C-43D0-9897-D3ED375137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41-4B07-BE47-6E80D4F38E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41-4B07-BE47-6E80D4F38E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66-4B50-9247-704DE1E4AE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66-4B50-9247-704DE1E4AE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86-40CE-ABD9-B2616BB10DF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186-40CE-ABD9-B2616BB10DF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58.32</c:v>
                </c:pt>
                <c:pt idx="1">
                  <c:v>47.33</c:v>
                </c:pt>
                <c:pt idx="2">
                  <c:v>57.57</c:v>
                </c:pt>
                <c:pt idx="3">
                  <c:v>59.82</c:v>
                </c:pt>
                <c:pt idx="4">
                  <c:v>106.3</c:v>
                </c:pt>
              </c:numCache>
            </c:numRef>
          </c:val>
          <c:extLst>
            <c:ext xmlns:c16="http://schemas.microsoft.com/office/drawing/2014/chart" uri="{C3380CC4-5D6E-409C-BE32-E72D297353CC}">
              <c16:uniqueId val="{00000000-041D-46C1-AED8-3BBA0876FF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41D-46C1-AED8-3BBA0876FF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388.1</c:v>
                </c:pt>
                <c:pt idx="1">
                  <c:v>538.65</c:v>
                </c:pt>
                <c:pt idx="2">
                  <c:v>413.97</c:v>
                </c:pt>
                <c:pt idx="3">
                  <c:v>393.27</c:v>
                </c:pt>
                <c:pt idx="4">
                  <c:v>217.75</c:v>
                </c:pt>
              </c:numCache>
            </c:numRef>
          </c:val>
          <c:extLst>
            <c:ext xmlns:c16="http://schemas.microsoft.com/office/drawing/2014/chart" uri="{C3380CC4-5D6E-409C-BE32-E72D297353CC}">
              <c16:uniqueId val="{00000000-9902-4EB5-B42D-521CEB5FAC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9902-4EB5-B42D-521CEB5FAC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I73" sqref="BI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砥部町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51">
        <f>データ!S6</f>
        <v>20494</v>
      </c>
      <c r="AM8" s="51"/>
      <c r="AN8" s="51"/>
      <c r="AO8" s="51"/>
      <c r="AP8" s="51"/>
      <c r="AQ8" s="51"/>
      <c r="AR8" s="51"/>
      <c r="AS8" s="51"/>
      <c r="AT8" s="52">
        <f>データ!T6</f>
        <v>101.59</v>
      </c>
      <c r="AU8" s="52"/>
      <c r="AV8" s="52"/>
      <c r="AW8" s="52"/>
      <c r="AX8" s="52"/>
      <c r="AY8" s="52"/>
      <c r="AZ8" s="52"/>
      <c r="BA8" s="52"/>
      <c r="BB8" s="52">
        <f>データ!U6</f>
        <v>201.73</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1.51</v>
      </c>
      <c r="Q10" s="52"/>
      <c r="R10" s="52"/>
      <c r="S10" s="52"/>
      <c r="T10" s="52"/>
      <c r="U10" s="52"/>
      <c r="V10" s="52"/>
      <c r="W10" s="52">
        <f>データ!Q6</f>
        <v>100</v>
      </c>
      <c r="X10" s="52"/>
      <c r="Y10" s="52"/>
      <c r="Z10" s="52"/>
      <c r="AA10" s="52"/>
      <c r="AB10" s="52"/>
      <c r="AC10" s="52"/>
      <c r="AD10" s="51">
        <f>データ!R6</f>
        <v>3790</v>
      </c>
      <c r="AE10" s="51"/>
      <c r="AF10" s="51"/>
      <c r="AG10" s="51"/>
      <c r="AH10" s="51"/>
      <c r="AI10" s="51"/>
      <c r="AJ10" s="51"/>
      <c r="AK10" s="2"/>
      <c r="AL10" s="51">
        <f>データ!V6</f>
        <v>310</v>
      </c>
      <c r="AM10" s="51"/>
      <c r="AN10" s="51"/>
      <c r="AO10" s="51"/>
      <c r="AP10" s="51"/>
      <c r="AQ10" s="51"/>
      <c r="AR10" s="51"/>
      <c r="AS10" s="51"/>
      <c r="AT10" s="52">
        <f>データ!W6</f>
        <v>0.32</v>
      </c>
      <c r="AU10" s="52"/>
      <c r="AV10" s="52"/>
      <c r="AW10" s="52"/>
      <c r="AX10" s="52"/>
      <c r="AY10" s="52"/>
      <c r="AZ10" s="52"/>
      <c r="BA10" s="52"/>
      <c r="BB10" s="52">
        <f>データ!X6</f>
        <v>968.75</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117</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5MPW9N8/4zcd/wb1+M7sFyn2O8c00iVIkla+yQ1ZFo5oF3yIe8LHfZcdPsnWtJaRdSLcK1WOC89Wz2UELInAg==" saltValue="GwFMAgZCwfDb3FzJs8g+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5" t="s">
        <v>54</v>
      </c>
      <c r="I3" s="86"/>
      <c r="J3" s="86"/>
      <c r="K3" s="86"/>
      <c r="L3" s="86"/>
      <c r="M3" s="86"/>
      <c r="N3" s="86"/>
      <c r="O3" s="86"/>
      <c r="P3" s="86"/>
      <c r="Q3" s="86"/>
      <c r="R3" s="86"/>
      <c r="S3" s="86"/>
      <c r="T3" s="86"/>
      <c r="U3" s="86"/>
      <c r="V3" s="86"/>
      <c r="W3" s="86"/>
      <c r="X3" s="87"/>
      <c r="Y3" s="91" t="s">
        <v>55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x14ac:dyDescent="0.15">
      <c r="A4" s="14" t="s">
        <v>57</v>
      </c>
      <c r="B4" s="16"/>
      <c r="C4" s="16"/>
      <c r="D4" s="16"/>
      <c r="E4" s="16"/>
      <c r="F4" s="16"/>
      <c r="G4" s="16"/>
      <c r="H4" s="88"/>
      <c r="I4" s="89"/>
      <c r="J4" s="89"/>
      <c r="K4" s="89"/>
      <c r="L4" s="89"/>
      <c r="M4" s="89"/>
      <c r="N4" s="89"/>
      <c r="O4" s="89"/>
      <c r="P4" s="89"/>
      <c r="Q4" s="89"/>
      <c r="R4" s="89"/>
      <c r="S4" s="89"/>
      <c r="T4" s="89"/>
      <c r="U4" s="89"/>
      <c r="V4" s="89"/>
      <c r="W4" s="89"/>
      <c r="X4" s="90"/>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384020</v>
      </c>
      <c r="D6" s="19">
        <f t="shared" si="3"/>
        <v>47</v>
      </c>
      <c r="E6" s="19">
        <f t="shared" si="3"/>
        <v>17</v>
      </c>
      <c r="F6" s="19">
        <f t="shared" si="3"/>
        <v>5</v>
      </c>
      <c r="G6" s="19">
        <f t="shared" si="3"/>
        <v>0</v>
      </c>
      <c r="H6" s="19" t="str">
        <f t="shared" si="3"/>
        <v>愛媛県　砥部町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1.51</v>
      </c>
      <c r="Q6" s="20">
        <f t="shared" si="3"/>
        <v>100</v>
      </c>
      <c r="R6" s="20">
        <f t="shared" si="3"/>
        <v>3790</v>
      </c>
      <c r="S6" s="20">
        <f t="shared" si="3"/>
        <v>20494</v>
      </c>
      <c r="T6" s="20">
        <f t="shared" si="3"/>
        <v>101.59</v>
      </c>
      <c r="U6" s="20">
        <f t="shared" si="3"/>
        <v>201.73</v>
      </c>
      <c r="V6" s="20">
        <f t="shared" si="3"/>
        <v>310</v>
      </c>
      <c r="W6" s="20">
        <f t="shared" si="3"/>
        <v>0.32</v>
      </c>
      <c r="X6" s="20">
        <f t="shared" si="3"/>
        <v>968.75</v>
      </c>
      <c r="Y6" s="21">
        <f>IF(Y7="",NA(),Y7)</f>
        <v>101.35</v>
      </c>
      <c r="Z6" s="21">
        <f t="shared" ref="Z6:AH6" si="4">IF(Z7="",NA(),Z7)</f>
        <v>100.11</v>
      </c>
      <c r="AA6" s="21">
        <f t="shared" si="4"/>
        <v>100.12</v>
      </c>
      <c r="AB6" s="21">
        <f t="shared" si="4"/>
        <v>93.9</v>
      </c>
      <c r="AC6" s="21">
        <f t="shared" si="4"/>
        <v>125.33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58.32</v>
      </c>
      <c r="BR6" s="21">
        <f t="shared" ref="BR6:BZ6" si="8">IF(BR7="",NA(),BR7)</f>
        <v>47.33</v>
      </c>
      <c r="BS6" s="21">
        <f t="shared" si="8"/>
        <v>57.57</v>
      </c>
      <c r="BT6" s="21">
        <f t="shared" si="8"/>
        <v>59.82</v>
      </c>
      <c r="BU6" s="21">
        <f t="shared" si="8"/>
        <v>106.3</v>
      </c>
      <c r="BV6" s="21">
        <f t="shared" si="8"/>
        <v>59.8</v>
      </c>
      <c r="BW6" s="21">
        <f t="shared" si="8"/>
        <v>57.77</v>
      </c>
      <c r="BX6" s="21">
        <f t="shared" si="8"/>
        <v>57.31</v>
      </c>
      <c r="BY6" s="21">
        <f t="shared" si="8"/>
        <v>57.08</v>
      </c>
      <c r="BZ6" s="21">
        <f t="shared" si="8"/>
        <v>56.26</v>
      </c>
      <c r="CA6" s="20" t="str">
        <f>IF(CA7="","",IF(CA7="-","【-】","【"&amp;SUBSTITUTE(TEXT(CA7,"#,##0.00"),"-","△")&amp;"】"))</f>
        <v>【60.65】</v>
      </c>
      <c r="CB6" s="21">
        <f>IF(CB7="",NA(),CB7)</f>
        <v>388.1</v>
      </c>
      <c r="CC6" s="21">
        <f t="shared" ref="CC6:CK6" si="9">IF(CC7="",NA(),CC7)</f>
        <v>538.65</v>
      </c>
      <c r="CD6" s="21">
        <f t="shared" si="9"/>
        <v>413.97</v>
      </c>
      <c r="CE6" s="21">
        <f t="shared" si="9"/>
        <v>393.27</v>
      </c>
      <c r="CF6" s="21">
        <f t="shared" si="9"/>
        <v>217.75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41.18</v>
      </c>
      <c r="CN6" s="21">
        <f t="shared" ref="CN6:CV6" si="10">IF(CN7="",NA(),CN7)</f>
        <v>36.97</v>
      </c>
      <c r="CO6" s="21">
        <f t="shared" si="10"/>
        <v>39.5</v>
      </c>
      <c r="CP6" s="21">
        <f t="shared" si="10"/>
        <v>39.92</v>
      </c>
      <c r="CQ6" s="21">
        <f t="shared" si="10"/>
        <v>38.24</v>
      </c>
      <c r="CR6" s="21">
        <f t="shared" si="10"/>
        <v>51.75</v>
      </c>
      <c r="CS6" s="21">
        <f t="shared" si="10"/>
        <v>50.68</v>
      </c>
      <c r="CT6" s="21">
        <f t="shared" si="10"/>
        <v>50.14</v>
      </c>
      <c r="CU6" s="21">
        <f t="shared" si="10"/>
        <v>54.83</v>
      </c>
      <c r="CV6" s="21">
        <f t="shared" si="10"/>
        <v>66.53</v>
      </c>
      <c r="CW6" s="20" t="str">
        <f>IF(CW7="","",IF(CW7="-","【-】","【"&amp;SUBSTITUTE(TEXT(CW7,"#,##0.00"),"-","△")&amp;"】"))</f>
        <v>【61.14】</v>
      </c>
      <c r="CX6" s="21">
        <f>IF(CX7="",NA(),CX7)</f>
        <v>86.6</v>
      </c>
      <c r="CY6" s="21">
        <f t="shared" ref="CY6:DG6" si="11">IF(CY7="",NA(),CY7)</f>
        <v>88.83</v>
      </c>
      <c r="CZ6" s="21">
        <f t="shared" si="11"/>
        <v>89.53</v>
      </c>
      <c r="DA6" s="21">
        <f t="shared" si="11"/>
        <v>88.92</v>
      </c>
      <c r="DB6" s="21">
        <f t="shared" si="11"/>
        <v>88.71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384020</v>
      </c>
      <c r="D7" s="23">
        <v>47</v>
      </c>
      <c r="E7" s="23">
        <v>17</v>
      </c>
      <c r="F7" s="23">
        <v>5</v>
      </c>
      <c r="G7" s="23">
        <v>0</v>
      </c>
      <c r="H7" s="23" t="s">
        <v>98</v>
      </c>
      <c r="I7" s="23" t="s">
        <v>99</v>
      </c>
      <c r="J7" s="23" t="s">
        <v>100</v>
      </c>
      <c r="K7" s="23" t="s">
        <v>101</v>
      </c>
      <c r="L7" s="23" t="s">
        <v>102</v>
      </c>
      <c r="M7" s="23" t="s">
        <v>103</v>
      </c>
      <c r="N7" s="24" t="s">
        <v>104</v>
      </c>
      <c r="O7" s="24" t="s">
        <v>105</v>
      </c>
      <c r="P7" s="24">
        <v>1.51</v>
      </c>
      <c r="Q7" s="24">
        <v>100</v>
      </c>
      <c r="R7" s="24">
        <v>3790</v>
      </c>
      <c r="S7" s="24">
        <v>20494</v>
      </c>
      <c r="T7" s="24">
        <v>101.59</v>
      </c>
      <c r="U7" s="24">
        <v>201.73</v>
      </c>
      <c r="V7" s="24">
        <v>310</v>
      </c>
      <c r="W7" s="24">
        <v>0.32</v>
      </c>
      <c r="X7" s="24">
        <v>968.75</v>
      </c>
      <c r="Y7" s="24">
        <v>101.35</v>
      </c>
      <c r="Z7" s="24">
        <v>100.11</v>
      </c>
      <c r="AA7" s="24">
        <v>100.12</v>
      </c>
      <c r="AB7" s="24">
        <v>93.9</v>
      </c>
      <c r="AC7" s="24">
        <v>125.33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791.76</v>
      </c>
      <c r="BP7" s="24">
        <v>786.37</v>
      </c>
      <c r="BQ7" s="24">
        <v>58.32</v>
      </c>
      <c r="BR7" s="24">
        <v>47.33</v>
      </c>
      <c r="BS7" s="24">
        <v>57.57</v>
      </c>
      <c r="BT7" s="24">
        <v>59.82</v>
      </c>
      <c r="BU7" s="24">
        <v>106.3</v>
      </c>
      <c r="BV7" s="24">
        <v>59.8</v>
      </c>
      <c r="BW7" s="24">
        <v>57.77</v>
      </c>
      <c r="BX7" s="24">
        <v>57.31</v>
      </c>
      <c r="BY7" s="24">
        <v>57.08</v>
      </c>
      <c r="BZ7" s="24">
        <v>56.26</v>
      </c>
      <c r="CA7" s="24">
        <v>60.65</v>
      </c>
      <c r="CB7" s="24">
        <v>388.1</v>
      </c>
      <c r="CC7" s="24">
        <v>538.65</v>
      </c>
      <c r="CD7" s="24">
        <v>413.97</v>
      </c>
      <c r="CE7" s="24">
        <v>393.27</v>
      </c>
      <c r="CF7" s="24">
        <v>217.75</v>
      </c>
      <c r="CG7" s="24">
        <v>263.76</v>
      </c>
      <c r="CH7" s="24">
        <v>274.35000000000002</v>
      </c>
      <c r="CI7" s="24">
        <v>273.52</v>
      </c>
      <c r="CJ7" s="24">
        <v>274.99</v>
      </c>
      <c r="CK7" s="24">
        <v>282.08999999999997</v>
      </c>
      <c r="CL7" s="24">
        <v>256.97000000000003</v>
      </c>
      <c r="CM7" s="24">
        <v>41.18</v>
      </c>
      <c r="CN7" s="24">
        <v>36.97</v>
      </c>
      <c r="CO7" s="24">
        <v>39.5</v>
      </c>
      <c r="CP7" s="24">
        <v>39.92</v>
      </c>
      <c r="CQ7" s="24">
        <v>38.24</v>
      </c>
      <c r="CR7" s="24">
        <v>51.75</v>
      </c>
      <c r="CS7" s="24">
        <v>50.68</v>
      </c>
      <c r="CT7" s="24">
        <v>50.14</v>
      </c>
      <c r="CU7" s="24">
        <v>54.83</v>
      </c>
      <c r="CV7" s="24">
        <v>66.53</v>
      </c>
      <c r="CW7" s="24">
        <v>61.14</v>
      </c>
      <c r="CX7" s="24">
        <v>86.6</v>
      </c>
      <c r="CY7" s="24">
        <v>88.83</v>
      </c>
      <c r="CZ7" s="24">
        <v>89.53</v>
      </c>
      <c r="DA7" s="24">
        <v>88.92</v>
      </c>
      <c r="DB7" s="24">
        <v>88.71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2023-01-16T05:12:45Z</cp:lastPrinted>
  <dcterms:created xsi:type="dcterms:W3CDTF">2022-12-01T02:00:21Z</dcterms:created>
  <dcterms:modified xsi:type="dcterms:W3CDTF">2023-02-13T08:54:04Z</dcterms:modified>
  <cp:category/>
</cp:coreProperties>
</file>