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R04（近内）\03公営企業\07経営比較分析表\R3分（R4文書に保存）\20230106 公営企業に係る経営比較分析表（令和３年度決算）の分析等について\05 HP掲載データ\15 砥部町\"/>
    </mc:Choice>
  </mc:AlternateContent>
  <workbookProtection workbookAlgorithmName="SHA-512" workbookHashValue="Cnv0CqMdmmIOQIZEyBiTLmX//jsPM4xYZ3xTTqV21biif6CHbserzWDiEB72WzYEdSnLEpHJYQg5/Yjd3+abWw==" workbookSaltValue="cMU0xC+CoCUjP7IjdwCfDg=="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AD8" i="4"/>
  <c r="W8" i="4"/>
  <c r="P8" i="4"/>
  <c r="I8" i="4"/>
  <c r="B8" i="4"/>
  <c r="B6" i="4"/>
</calcChain>
</file>

<file path=xl/sharedStrings.xml><?xml version="1.0" encoding="utf-8"?>
<sst xmlns="http://schemas.openxmlformats.org/spreadsheetml/2006/main" count="228" uniqueCount="115">
  <si>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</si>
  <si>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</si>
  <si>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</si>
  <si>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</si>
  <si>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</si>
  <si>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</si>
  <si>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</si>
  <si>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</si>
  <si>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</si>
  <si>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</si>
  <si>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</si>
  <si>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</si>
  <si>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</si>
  <si>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</si>
  <si>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</si>
  <si>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</si>
  <si>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</si>
  <si>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</si>
  <si>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</si>
  <si>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</si>
  <si>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</si>
  <si>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</si>
  <si>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</si>
  <si>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</si>
  <si>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</si>
  <si>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</si>
  <si>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</si>
  <si>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</si>
  <si>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</si>
  <si>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</si>
  <si>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</si>
  <si>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</si>
  <si>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</si>
  <si>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</si>
  <si>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</si>
  <si>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</si>
  <si>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</si>
  <si>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</si>
  <si>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</si>
  <si>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</si>
  <si>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</si>
  <si>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</si>
  <si>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</si>
  <si>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</si>
  <si>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</si>
  <si>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</si>
  <si>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</si>
  <si>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</si>
  <si>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</si>
  <si>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</si>
  <si>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</si>
  <si>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</si>
  <si>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</si>
  <si>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</si>
  <si>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</si>
  <si>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</si>
  <si>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</si>
  <si>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</si>
  <si>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</si>
  <si>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</si>
  <si>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</si>
  <si>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</si>
  <si>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</si>
  <si>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</si>
  <si>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</si>
  <si>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</si>
  <si>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</si>
  <si>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</si>
  <si>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</si>
  <si>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</si>
  <si>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</si>
  <si>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</si>
  <si>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</si>
  <si>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</si>
  <si>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</si>
  <si>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</si>
  <si>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</si>
  <si>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</si>
  <si>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</si>
  <si>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</si>
  <si>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</si>
  <si>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</si>
  <si>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</si>
  <si>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</si>
  <si>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</si>
  <si>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</si>
  <si>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</si>
  <si>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</si>
  <si>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</si>
  <si>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</si>
  <si>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</si>
  <si>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</si>
  <si>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</si>
  <si>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砥部町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</si>
  <si>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</si>
  <si>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</si>
  <si>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</si>
  <si>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</si>
  <si>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</si>
  <si>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</si>
  <si>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</si>
  <si>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</si>
  <si>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</si>
  <si>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</si>
  <si>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</si>
  <si>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</si>
  <si>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</si>
  <si>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</si>
  <si>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</si>
  <si>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</si>
  <si>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</si>
  <si>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</si>
  <si>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令和3年度は黒字決算となったが、水道事業を取り巻く状況は厳しいものがあり、今後も健全経営を維持するためには取り急ぎ料金改定を実施する必要がある。本年度に「砥部町水道事業審議会」を開催し、料金改定の答申書を町長へ提出した。
　平成13年度から21年間料金改定を実施することなく健全経営を続けてきたが、給水人口の減少と動力費等の高騰や大規模な事業費の確保など、今後の経営状況は厳しくなる一方である。
　令和5年度の料金改定に向けて、広報やホームページを利用して、住民に丁寧に説明してご理解をいただくよう進める。</t>
    <rPh sb="1" eb="3">
      <t>レイワ</t>
    </rPh>
    <rPh sb="4" eb="6">
      <t>ネンド</t>
    </rPh>
    <rPh sb="7" eb="9">
      <t>クロジ</t>
    </rPh>
    <rPh sb="9" eb="11">
      <t>ケッサン</t>
    </rPh>
    <rPh sb="17" eb="19">
      <t>スイドウ</t>
    </rPh>
    <rPh sb="19" eb="21">
      <t>ジギョウ</t>
    </rPh>
    <rPh sb="22" eb="23">
      <t>ト</t>
    </rPh>
    <rPh sb="24" eb="25">
      <t>マ</t>
    </rPh>
    <rPh sb="26" eb="28">
      <t>ジョウキョウ</t>
    </rPh>
    <rPh sb="29" eb="30">
      <t>キビ</t>
    </rPh>
    <rPh sb="38" eb="40">
      <t>コンゴ</t>
    </rPh>
    <rPh sb="41" eb="43">
      <t>ケンゼン</t>
    </rPh>
    <rPh sb="43" eb="45">
      <t>ケイエイ</t>
    </rPh>
    <rPh sb="46" eb="48">
      <t>イジ</t>
    </rPh>
    <rPh sb="54" eb="55">
      <t>ト</t>
    </rPh>
    <rPh sb="56" eb="57">
      <t>イソ</t>
    </rPh>
    <rPh sb="58" eb="60">
      <t>リョウキン</t>
    </rPh>
    <rPh sb="60" eb="62">
      <t>カイテイ</t>
    </rPh>
    <rPh sb="63" eb="65">
      <t>ジッシ</t>
    </rPh>
    <rPh sb="67" eb="69">
      <t>ヒツヨウ</t>
    </rPh>
    <rPh sb="73" eb="76">
      <t>ホンネンド</t>
    </rPh>
    <rPh sb="78" eb="81">
      <t>トベチョウ</t>
    </rPh>
    <rPh sb="81" eb="83">
      <t>スイドウ</t>
    </rPh>
    <rPh sb="83" eb="85">
      <t>ジギョウ</t>
    </rPh>
    <rPh sb="85" eb="88">
      <t>シンギカイ</t>
    </rPh>
    <rPh sb="90" eb="92">
      <t>カイサイ</t>
    </rPh>
    <rPh sb="94" eb="96">
      <t>リョウキン</t>
    </rPh>
    <rPh sb="96" eb="98">
      <t>カイテイ</t>
    </rPh>
    <rPh sb="99" eb="102">
      <t>トウシンショ</t>
    </rPh>
    <rPh sb="103" eb="105">
      <t>チョウチョウ</t>
    </rPh>
    <rPh sb="106" eb="108">
      <t>テイシュツ</t>
    </rPh>
    <rPh sb="113" eb="115">
      <t>ヘイセイ</t>
    </rPh>
    <rPh sb="117" eb="119">
      <t>ネンド</t>
    </rPh>
    <rPh sb="123" eb="124">
      <t>ネン</t>
    </rPh>
    <rPh sb="124" eb="125">
      <t>カン</t>
    </rPh>
    <rPh sb="125" eb="127">
      <t>リョウキン</t>
    </rPh>
    <rPh sb="127" eb="129">
      <t>カイテイ</t>
    </rPh>
    <rPh sb="130" eb="132">
      <t>ジッシ</t>
    </rPh>
    <rPh sb="138" eb="140">
      <t>ケンゼン</t>
    </rPh>
    <rPh sb="140" eb="142">
      <t>ケイエイ</t>
    </rPh>
    <rPh sb="143" eb="144">
      <t>ツヅ</t>
    </rPh>
    <rPh sb="150" eb="152">
      <t>キュウスイ</t>
    </rPh>
    <rPh sb="152" eb="154">
      <t>ジンコウ</t>
    </rPh>
    <rPh sb="155" eb="157">
      <t>ゲンショウ</t>
    </rPh>
    <rPh sb="158" eb="160">
      <t>ドウリョク</t>
    </rPh>
    <rPh sb="160" eb="161">
      <t>ヒ</t>
    </rPh>
    <rPh sb="161" eb="162">
      <t>トウ</t>
    </rPh>
    <rPh sb="163" eb="165">
      <t>コウトウ</t>
    </rPh>
    <rPh sb="166" eb="169">
      <t>ダイキボ</t>
    </rPh>
    <rPh sb="170" eb="172">
      <t>ジギョウ</t>
    </rPh>
    <rPh sb="172" eb="173">
      <t>ヒ</t>
    </rPh>
    <rPh sb="174" eb="176">
      <t>カクホ</t>
    </rPh>
    <rPh sb="179" eb="181">
      <t>コンゴ</t>
    </rPh>
    <rPh sb="182" eb="184">
      <t>ケイエイ</t>
    </rPh>
    <rPh sb="184" eb="186">
      <t>ジョウキョウ</t>
    </rPh>
    <rPh sb="187" eb="188">
      <t>キビ</t>
    </rPh>
    <rPh sb="192" eb="194">
      <t>イッポウ</t>
    </rPh>
    <rPh sb="200" eb="202">
      <t>レイワ</t>
    </rPh>
    <rPh sb="203" eb="205">
      <t>ネンド</t>
    </rPh>
    <rPh sb="206" eb="208">
      <t>リョウキン</t>
    </rPh>
    <rPh sb="208" eb="210">
      <t>カイテイ</t>
    </rPh>
    <rPh sb="211" eb="212">
      <t>ム</t>
    </rPh>
    <rPh sb="215" eb="217">
      <t>コウホウ</t>
    </rPh>
    <rPh sb="225" eb="227">
      <t>リヨウ</t>
    </rPh>
    <rPh sb="230" eb="232">
      <t>ジュウミン</t>
    </rPh>
    <rPh sb="233" eb="235">
      <t>テイネイ</t>
    </rPh>
    <rPh sb="236" eb="238">
      <t>セツメイ</t>
    </rPh>
    <rPh sb="241" eb="243">
      <t>リカイ</t>
    </rPh>
    <rPh sb="250" eb="251">
      <t>スス</t>
    </rPh>
    <phoneticPr fontId="4"/>
  </si>
  <si>
    <t>　令和3年度は黒字決算であった。①経常収支比率・⑤料金回収率ともに昨年度より減少しているが、100％は上回っており良好な経営状況である。しかし給水人口の減少等により、その数値は今後も減少していくものと考えられる。
　③流動比率は100％を上回っているものの、年々減少傾向であり、特に今年度は流動負債の増加により急激に悪化した。
　④企業債残高対給水収益比率は、他市町に比べ非常に高く、将来世代への負担が大きいと思われる。
今後も配水池等の耐震化計画の終了年度である令和12年度までは、回復を望めない状況である。
　⑥給水原価は他市町に比べ少額ではあるが上昇傾向であり、昨今の物価上昇等により、益々増加するものと考える。
　⑧有収率は、昨年より減少しているが、今後もこの水準を維持できるように、漏水調査の実施や漏水の早期発見修理に努める。
　令和3年度に「砥部町水道事業審議会」を開催し、令和5年度から平均15％の水道料金改定の答申書を町長に提出した。令和4年度には条例改正の後、広報・ホームページを活用した住民周知に努めたい。</t>
    <rPh sb="1" eb="3">
      <t>レイワ</t>
    </rPh>
    <rPh sb="4" eb="6">
      <t>ネンド</t>
    </rPh>
    <rPh sb="7" eb="9">
      <t>クロジ</t>
    </rPh>
    <rPh sb="9" eb="11">
      <t>ケッサン</t>
    </rPh>
    <rPh sb="17" eb="19">
      <t>ケイジョウ</t>
    </rPh>
    <rPh sb="19" eb="21">
      <t>シュウシ</t>
    </rPh>
    <rPh sb="21" eb="23">
      <t>ヒリツ</t>
    </rPh>
    <rPh sb="25" eb="27">
      <t>リョウキン</t>
    </rPh>
    <rPh sb="27" eb="29">
      <t>カイシュウ</t>
    </rPh>
    <rPh sb="29" eb="30">
      <t>リツ</t>
    </rPh>
    <rPh sb="33" eb="36">
      <t>サクネンド</t>
    </rPh>
    <rPh sb="38" eb="40">
      <t>ゲンショウ</t>
    </rPh>
    <rPh sb="51" eb="53">
      <t>ウワマワ</t>
    </rPh>
    <rPh sb="57" eb="59">
      <t>リョウコウ</t>
    </rPh>
    <rPh sb="60" eb="62">
      <t>ケイエイ</t>
    </rPh>
    <rPh sb="62" eb="64">
      <t>ジョウキョウ</t>
    </rPh>
    <rPh sb="71" eb="73">
      <t>キュウスイ</t>
    </rPh>
    <rPh sb="73" eb="75">
      <t>ジンコウ</t>
    </rPh>
    <rPh sb="76" eb="78">
      <t>ゲンショウ</t>
    </rPh>
    <rPh sb="78" eb="79">
      <t>トウ</t>
    </rPh>
    <rPh sb="85" eb="87">
      <t>スウチ</t>
    </rPh>
    <rPh sb="88" eb="90">
      <t>コンゴ</t>
    </rPh>
    <rPh sb="91" eb="93">
      <t>ゲンショウ</t>
    </rPh>
    <rPh sb="100" eb="101">
      <t>カンガ</t>
    </rPh>
    <rPh sb="109" eb="111">
      <t>リュウドウ</t>
    </rPh>
    <rPh sb="111" eb="113">
      <t>ヒリツ</t>
    </rPh>
    <rPh sb="119" eb="121">
      <t>ウワマワ</t>
    </rPh>
    <rPh sb="129" eb="131">
      <t>ネンネン</t>
    </rPh>
    <rPh sb="131" eb="133">
      <t>ゲンショウ</t>
    </rPh>
    <rPh sb="133" eb="135">
      <t>ケイコウ</t>
    </rPh>
    <rPh sb="139" eb="140">
      <t>トク</t>
    </rPh>
    <rPh sb="141" eb="144">
      <t>コンネンド</t>
    </rPh>
    <rPh sb="145" eb="147">
      <t>リュウドウ</t>
    </rPh>
    <rPh sb="147" eb="149">
      <t>フサイ</t>
    </rPh>
    <rPh sb="150" eb="152">
      <t>ゾウカ</t>
    </rPh>
    <rPh sb="155" eb="157">
      <t>キュウゲキ</t>
    </rPh>
    <rPh sb="158" eb="160">
      <t>アッカ</t>
    </rPh>
    <rPh sb="166" eb="168">
      <t>キギョウ</t>
    </rPh>
    <rPh sb="168" eb="169">
      <t>サイ</t>
    </rPh>
    <rPh sb="169" eb="171">
      <t>ザンダカ</t>
    </rPh>
    <rPh sb="171" eb="172">
      <t>タイ</t>
    </rPh>
    <rPh sb="172" eb="174">
      <t>キュウスイ</t>
    </rPh>
    <rPh sb="174" eb="176">
      <t>シュウエキ</t>
    </rPh>
    <rPh sb="176" eb="178">
      <t>ヒリツ</t>
    </rPh>
    <rPh sb="180" eb="181">
      <t>タ</t>
    </rPh>
    <rPh sb="181" eb="183">
      <t>シチョウ</t>
    </rPh>
    <rPh sb="184" eb="185">
      <t>クラ</t>
    </rPh>
    <rPh sb="186" eb="188">
      <t>ヒジョウ</t>
    </rPh>
    <rPh sb="189" eb="190">
      <t>タカ</t>
    </rPh>
    <rPh sb="192" eb="194">
      <t>ショウライ</t>
    </rPh>
    <rPh sb="194" eb="196">
      <t>セダイ</t>
    </rPh>
    <rPh sb="198" eb="200">
      <t>フタン</t>
    </rPh>
    <rPh sb="201" eb="202">
      <t>オオ</t>
    </rPh>
    <rPh sb="205" eb="206">
      <t>オモ</t>
    </rPh>
    <rPh sb="211" eb="213">
      <t>コンゴ</t>
    </rPh>
    <rPh sb="214" eb="217">
      <t>ハイスイチ</t>
    </rPh>
    <rPh sb="217" eb="218">
      <t>トウ</t>
    </rPh>
    <rPh sb="219" eb="222">
      <t>タイシンカ</t>
    </rPh>
    <rPh sb="222" eb="224">
      <t>ケイカク</t>
    </rPh>
    <rPh sb="225" eb="227">
      <t>シュウリョウ</t>
    </rPh>
    <rPh sb="227" eb="229">
      <t>ネンド</t>
    </rPh>
    <rPh sb="232" eb="234">
      <t>レイワ</t>
    </rPh>
    <rPh sb="236" eb="238">
      <t>ネンド</t>
    </rPh>
    <rPh sb="242" eb="244">
      <t>カイフク</t>
    </rPh>
    <rPh sb="245" eb="246">
      <t>ノゾ</t>
    </rPh>
    <rPh sb="249" eb="251">
      <t>ジョウキョウ</t>
    </rPh>
    <rPh sb="258" eb="260">
      <t>キュウスイ</t>
    </rPh>
    <rPh sb="260" eb="262">
      <t>ゲンカ</t>
    </rPh>
    <rPh sb="263" eb="264">
      <t>タ</t>
    </rPh>
    <rPh sb="264" eb="266">
      <t>シチョウ</t>
    </rPh>
    <rPh sb="267" eb="268">
      <t>クラ</t>
    </rPh>
    <rPh sb="269" eb="271">
      <t>ショウガク</t>
    </rPh>
    <rPh sb="276" eb="278">
      <t>ジョウショウ</t>
    </rPh>
    <rPh sb="278" eb="280">
      <t>ケイコウ</t>
    </rPh>
    <rPh sb="284" eb="286">
      <t>サッコン</t>
    </rPh>
    <rPh sb="287" eb="289">
      <t>ブッカ</t>
    </rPh>
    <rPh sb="289" eb="291">
      <t>ジョウショウ</t>
    </rPh>
    <rPh sb="291" eb="292">
      <t>トウ</t>
    </rPh>
    <rPh sb="296" eb="298">
      <t>マスマス</t>
    </rPh>
    <rPh sb="298" eb="300">
      <t>ゾウカ</t>
    </rPh>
    <rPh sb="305" eb="306">
      <t>カンガ</t>
    </rPh>
    <rPh sb="312" eb="315">
      <t>ユウシュウリツ</t>
    </rPh>
    <rPh sb="317" eb="319">
      <t>サクネン</t>
    </rPh>
    <rPh sb="321" eb="323">
      <t>ゲンショウ</t>
    </rPh>
    <rPh sb="329" eb="331">
      <t>コンゴ</t>
    </rPh>
    <rPh sb="334" eb="336">
      <t>スイジュン</t>
    </rPh>
    <rPh sb="337" eb="339">
      <t>イジ</t>
    </rPh>
    <rPh sb="346" eb="348">
      <t>ロウスイ</t>
    </rPh>
    <rPh sb="348" eb="350">
      <t>チョウサ</t>
    </rPh>
    <rPh sb="351" eb="353">
      <t>ジッシ</t>
    </rPh>
    <rPh sb="354" eb="356">
      <t>ロウスイ</t>
    </rPh>
    <rPh sb="357" eb="359">
      <t>ソウキ</t>
    </rPh>
    <rPh sb="359" eb="361">
      <t>ハッケン</t>
    </rPh>
    <rPh sb="361" eb="363">
      <t>シュウリ</t>
    </rPh>
    <rPh sb="364" eb="365">
      <t>ツト</t>
    </rPh>
    <rPh sb="370" eb="372">
      <t>レイワ</t>
    </rPh>
    <rPh sb="373" eb="375">
      <t>ネンド</t>
    </rPh>
    <rPh sb="377" eb="380">
      <t>トベチョウ</t>
    </rPh>
    <rPh sb="380" eb="382">
      <t>スイドウ</t>
    </rPh>
    <rPh sb="382" eb="384">
      <t>ジギョウ</t>
    </rPh>
    <rPh sb="384" eb="387">
      <t>シンギカイ</t>
    </rPh>
    <rPh sb="389" eb="391">
      <t>カイサイ</t>
    </rPh>
    <rPh sb="393" eb="395">
      <t>レイワ</t>
    </rPh>
    <rPh sb="396" eb="398">
      <t>ネンド</t>
    </rPh>
    <rPh sb="400" eb="402">
      <t>ヘイキン</t>
    </rPh>
    <rPh sb="406" eb="408">
      <t>スイドウ</t>
    </rPh>
    <rPh sb="408" eb="410">
      <t>リョウキン</t>
    </rPh>
    <rPh sb="410" eb="412">
      <t>カイテイ</t>
    </rPh>
    <rPh sb="413" eb="416">
      <t>トウシンショ</t>
    </rPh>
    <rPh sb="417" eb="419">
      <t>チョウチョウ</t>
    </rPh>
    <rPh sb="420" eb="422">
      <t>テイシュツ</t>
    </rPh>
    <rPh sb="425" eb="427">
      <t>レイワ</t>
    </rPh>
    <rPh sb="428" eb="430">
      <t>ネンド</t>
    </rPh>
    <rPh sb="432" eb="434">
      <t>ジョウレイ</t>
    </rPh>
    <rPh sb="434" eb="436">
      <t>カイセイ</t>
    </rPh>
    <rPh sb="437" eb="438">
      <t>ノチ</t>
    </rPh>
    <rPh sb="439" eb="441">
      <t>コウホウ</t>
    </rPh>
    <rPh sb="449" eb="451">
      <t>カツヨウ</t>
    </rPh>
    <rPh sb="453" eb="455">
      <t>ジュウミン</t>
    </rPh>
    <rPh sb="455" eb="457">
      <t>シュウチ</t>
    </rPh>
    <rPh sb="458" eb="459">
      <t>ツト</t>
    </rPh>
    <phoneticPr fontId="4"/>
  </si>
  <si>
    <t>　①有形固定資産減価償却率は、平成29年度に完成した第8次拡張事業実施に伴い、電気計装設備や送配水管の整備による資産の増加により、他市町より低い水準である。しかし、②管路経年化率は他市町の状況より高い水準であるため、急速に老朽化が進行している状況である。
　配水池の耐震化工事を令和12年度まで予定しているため、大規模な送配水管の改修工事を先送りしている状況であり、現状の早急な回復は望めないと考えている。
　令和3年度に作成した「砥部町新水道ビジョン」に沿って、耐震化の整備及び老朽管の布設替等について計画的に実施する。</t>
    <rPh sb="2" eb="4">
      <t>ユウケイ</t>
    </rPh>
    <rPh sb="4" eb="6">
      <t>コテイ</t>
    </rPh>
    <rPh sb="6" eb="8">
      <t>シサン</t>
    </rPh>
    <rPh sb="8" eb="10">
      <t>ゲンカ</t>
    </rPh>
    <rPh sb="10" eb="12">
      <t>ショウキャク</t>
    </rPh>
    <rPh sb="12" eb="13">
      <t>リツ</t>
    </rPh>
    <rPh sb="15" eb="17">
      <t>ヘイセイ</t>
    </rPh>
    <rPh sb="19" eb="21">
      <t>ネンド</t>
    </rPh>
    <rPh sb="22" eb="24">
      <t>カンセイ</t>
    </rPh>
    <rPh sb="26" eb="27">
      <t>ダイ</t>
    </rPh>
    <rPh sb="29" eb="31">
      <t>カクチョウ</t>
    </rPh>
    <rPh sb="31" eb="33">
      <t>ジギョウ</t>
    </rPh>
    <rPh sb="33" eb="35">
      <t>ジッシ</t>
    </rPh>
    <rPh sb="36" eb="37">
      <t>トモナ</t>
    </rPh>
    <rPh sb="39" eb="41">
      <t>デンキ</t>
    </rPh>
    <rPh sb="41" eb="43">
      <t>ケイソウ</t>
    </rPh>
    <rPh sb="43" eb="45">
      <t>セツビ</t>
    </rPh>
    <rPh sb="46" eb="47">
      <t>ソウ</t>
    </rPh>
    <rPh sb="47" eb="50">
      <t>ハイスイカン</t>
    </rPh>
    <rPh sb="51" eb="53">
      <t>セイビ</t>
    </rPh>
    <rPh sb="56" eb="58">
      <t>シサン</t>
    </rPh>
    <rPh sb="59" eb="61">
      <t>ゾウカ</t>
    </rPh>
    <rPh sb="65" eb="66">
      <t>タ</t>
    </rPh>
    <rPh sb="66" eb="68">
      <t>シチョウ</t>
    </rPh>
    <rPh sb="70" eb="71">
      <t>ヒク</t>
    </rPh>
    <rPh sb="72" eb="74">
      <t>スイジュン</t>
    </rPh>
    <rPh sb="83" eb="85">
      <t>カンロ</t>
    </rPh>
    <rPh sb="85" eb="88">
      <t>ケイネンカ</t>
    </rPh>
    <rPh sb="88" eb="89">
      <t>リツ</t>
    </rPh>
    <rPh sb="90" eb="91">
      <t>タ</t>
    </rPh>
    <rPh sb="91" eb="93">
      <t>シチョウ</t>
    </rPh>
    <rPh sb="94" eb="96">
      <t>ジョウキョウ</t>
    </rPh>
    <rPh sb="98" eb="99">
      <t>タカ</t>
    </rPh>
    <rPh sb="100" eb="102">
      <t>スイジュン</t>
    </rPh>
    <rPh sb="108" eb="110">
      <t>キュウソク</t>
    </rPh>
    <rPh sb="111" eb="114">
      <t>ロウキュウカ</t>
    </rPh>
    <rPh sb="115" eb="117">
      <t>シンコウ</t>
    </rPh>
    <rPh sb="121" eb="123">
      <t>ジョウキョウ</t>
    </rPh>
    <rPh sb="129" eb="132">
      <t>ハイスイチ</t>
    </rPh>
    <rPh sb="133" eb="136">
      <t>タイシンカ</t>
    </rPh>
    <rPh sb="136" eb="138">
      <t>コウジ</t>
    </rPh>
    <rPh sb="139" eb="141">
      <t>レイワ</t>
    </rPh>
    <rPh sb="143" eb="145">
      <t>ネンド</t>
    </rPh>
    <rPh sb="147" eb="149">
      <t>ヨテイ</t>
    </rPh>
    <rPh sb="156" eb="159">
      <t>ダイキボ</t>
    </rPh>
    <rPh sb="160" eb="161">
      <t>ソウ</t>
    </rPh>
    <rPh sb="161" eb="164">
      <t>ハイスイカン</t>
    </rPh>
    <rPh sb="165" eb="167">
      <t>カイシュウ</t>
    </rPh>
    <rPh sb="167" eb="169">
      <t>コウジ</t>
    </rPh>
    <rPh sb="170" eb="172">
      <t>サキオク</t>
    </rPh>
    <rPh sb="177" eb="179">
      <t>ジョウキョウ</t>
    </rPh>
    <rPh sb="183" eb="185">
      <t>ゲンジョウ</t>
    </rPh>
    <rPh sb="186" eb="188">
      <t>ソウキュウ</t>
    </rPh>
    <rPh sb="189" eb="191">
      <t>カイフク</t>
    </rPh>
    <rPh sb="192" eb="193">
      <t>ノゾ</t>
    </rPh>
    <rPh sb="197" eb="198">
      <t>カンガ</t>
    </rPh>
    <rPh sb="205" eb="207">
      <t>レイワ</t>
    </rPh>
    <rPh sb="208" eb="210">
      <t>ネンド</t>
    </rPh>
    <rPh sb="211" eb="213">
      <t>サクセイ</t>
    </rPh>
    <rPh sb="216" eb="219">
      <t>トベチョウ</t>
    </rPh>
    <rPh sb="219" eb="220">
      <t>シン</t>
    </rPh>
    <rPh sb="220" eb="222">
      <t>スイドウ</t>
    </rPh>
    <rPh sb="228" eb="229">
      <t>ソ</t>
    </rPh>
    <rPh sb="232" eb="235">
      <t>タイシンカ</t>
    </rPh>
    <rPh sb="236" eb="238">
      <t>セイビ</t>
    </rPh>
    <rPh sb="238" eb="239">
      <t>オヨ</t>
    </rPh>
    <rPh sb="240" eb="242">
      <t>ロウキュウ</t>
    </rPh>
    <rPh sb="242" eb="243">
      <t>カン</t>
    </rPh>
    <rPh sb="244" eb="246">
      <t>フセツ</t>
    </rPh>
    <rPh sb="246" eb="247">
      <t>カ</t>
    </rPh>
    <rPh sb="247" eb="248">
      <t>トウ</t>
    </rPh>
    <rPh sb="252" eb="255">
      <t>ケイカクテキ</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</si>
</sst>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0.95</c:v>
                </c:pt>
                <c:pt idx="1">
                  <c:v>1.1399999999999999</c:v>
                </c:pt>
                <c:pt idx="2">
                  <c:v>1.32</c:v>
                </c:pt>
                <c:pt idx="3">
                  <c:v>0.88</c:v>
                </c:pt>
                <c:pt idx="4">
                  <c:v>0.67</c:v>
                </c:pt>
              </c:numCache>
            </c:numRef>
          </c:val>
          <c:extLst>
            <c:ext xmlns:c16="http://schemas.microsoft.com/office/drawing/2014/chart" uri="{C3380CC4-5D6E-409C-BE32-E72D297353CC}">
              <c16:uniqueId val="{00000000-6912-4D8D-BFE0-C1EAFE565E25}"/>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0.54</c:v>
                </c:pt>
                <c:pt idx="1">
                  <c:v>0.5</c:v>
                </c:pt>
                <c:pt idx="2">
                  <c:v>0.52</c:v>
                </c:pt>
                <c:pt idx="3">
                  <c:v>0.53</c:v>
                </c:pt>
                <c:pt idx="4">
                  <c:v>0.48</c:v>
                </c:pt>
              </c:numCache>
            </c:numRef>
          </c:val>
          <c:smooth val="0"/>
          <c:extLst>
            <c:ext xmlns:c16="http://schemas.microsoft.com/office/drawing/2014/chart" uri="{C3380CC4-5D6E-409C-BE32-E72D297353CC}">
              <c16:uniqueId val="{00000001-6912-4D8D-BFE0-C1EAFE565E25}"/>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83.39</c:v>
                </c:pt>
                <c:pt idx="1">
                  <c:v>82.48</c:v>
                </c:pt>
                <c:pt idx="2">
                  <c:v>80.489999999999995</c:v>
                </c:pt>
                <c:pt idx="3">
                  <c:v>75.739999999999995</c:v>
                </c:pt>
                <c:pt idx="4">
                  <c:v>76.040000000000006</c:v>
                </c:pt>
              </c:numCache>
            </c:numRef>
          </c:val>
          <c:extLst>
            <c:ext xmlns:c16="http://schemas.microsoft.com/office/drawing/2014/chart" uri="{C3380CC4-5D6E-409C-BE32-E72D297353CC}">
              <c16:uniqueId val="{00000000-A13A-4501-9FD5-495EE7280E7F}"/>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55.63</c:v>
                </c:pt>
                <c:pt idx="1">
                  <c:v>55.03</c:v>
                </c:pt>
                <c:pt idx="2">
                  <c:v>55.14</c:v>
                </c:pt>
                <c:pt idx="3">
                  <c:v>55.89</c:v>
                </c:pt>
                <c:pt idx="4">
                  <c:v>55.72</c:v>
                </c:pt>
              </c:numCache>
            </c:numRef>
          </c:val>
          <c:smooth val="0"/>
          <c:extLst>
            <c:ext xmlns:c16="http://schemas.microsoft.com/office/drawing/2014/chart" uri="{C3380CC4-5D6E-409C-BE32-E72D297353CC}">
              <c16:uniqueId val="{00000001-A13A-4501-9FD5-495EE7280E7F}"/>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77.63</c:v>
                </c:pt>
                <c:pt idx="1">
                  <c:v>78.14</c:v>
                </c:pt>
                <c:pt idx="2">
                  <c:v>79.72</c:v>
                </c:pt>
                <c:pt idx="3">
                  <c:v>85.23</c:v>
                </c:pt>
                <c:pt idx="4">
                  <c:v>84.49</c:v>
                </c:pt>
              </c:numCache>
            </c:numRef>
          </c:val>
          <c:extLst>
            <c:ext xmlns:c16="http://schemas.microsoft.com/office/drawing/2014/chart" uri="{C3380CC4-5D6E-409C-BE32-E72D297353CC}">
              <c16:uniqueId val="{00000000-2CAB-4834-B586-D505A702300C}"/>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82.04</c:v>
                </c:pt>
                <c:pt idx="1">
                  <c:v>81.900000000000006</c:v>
                </c:pt>
                <c:pt idx="2">
                  <c:v>81.39</c:v>
                </c:pt>
                <c:pt idx="3">
                  <c:v>81.27</c:v>
                </c:pt>
                <c:pt idx="4">
                  <c:v>81.260000000000005</c:v>
                </c:pt>
              </c:numCache>
            </c:numRef>
          </c:val>
          <c:smooth val="0"/>
          <c:extLst>
            <c:ext xmlns:c16="http://schemas.microsoft.com/office/drawing/2014/chart" uri="{C3380CC4-5D6E-409C-BE32-E72D297353CC}">
              <c16:uniqueId val="{00000001-2CAB-4834-B586-D505A702300C}"/>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111.14</c:v>
                </c:pt>
                <c:pt idx="1">
                  <c:v>102.58</c:v>
                </c:pt>
                <c:pt idx="2">
                  <c:v>105.29</c:v>
                </c:pt>
                <c:pt idx="3">
                  <c:v>105.97</c:v>
                </c:pt>
                <c:pt idx="4">
                  <c:v>103.94</c:v>
                </c:pt>
              </c:numCache>
            </c:numRef>
          </c:val>
          <c:extLst>
            <c:ext xmlns:c16="http://schemas.microsoft.com/office/drawing/2014/chart" uri="{C3380CC4-5D6E-409C-BE32-E72D297353CC}">
              <c16:uniqueId val="{00000000-EE44-40D3-9B26-28711DAAB404}"/>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110.05</c:v>
                </c:pt>
                <c:pt idx="1">
                  <c:v>108.87</c:v>
                </c:pt>
                <c:pt idx="2">
                  <c:v>108.61</c:v>
                </c:pt>
                <c:pt idx="3">
                  <c:v>108.35</c:v>
                </c:pt>
                <c:pt idx="4">
                  <c:v>108.84</c:v>
                </c:pt>
              </c:numCache>
            </c:numRef>
          </c:val>
          <c:smooth val="0"/>
          <c:extLst>
            <c:ext xmlns:c16="http://schemas.microsoft.com/office/drawing/2014/chart" uri="{C3380CC4-5D6E-409C-BE32-E72D297353CC}">
              <c16:uniqueId val="{00000001-EE44-40D3-9B26-28711DAAB404}"/>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42.07</c:v>
                </c:pt>
                <c:pt idx="1">
                  <c:v>43.45</c:v>
                </c:pt>
                <c:pt idx="2">
                  <c:v>43.85</c:v>
                </c:pt>
                <c:pt idx="3">
                  <c:v>44.99</c:v>
                </c:pt>
                <c:pt idx="4">
                  <c:v>44.7</c:v>
                </c:pt>
              </c:numCache>
            </c:numRef>
          </c:val>
          <c:extLst>
            <c:ext xmlns:c16="http://schemas.microsoft.com/office/drawing/2014/chart" uri="{C3380CC4-5D6E-409C-BE32-E72D297353CC}">
              <c16:uniqueId val="{00000000-01DA-42B8-B2B2-4608E66A3E4A}"/>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48.05</c:v>
                </c:pt>
                <c:pt idx="1">
                  <c:v>48.87</c:v>
                </c:pt>
                <c:pt idx="2">
                  <c:v>49.92</c:v>
                </c:pt>
                <c:pt idx="3">
                  <c:v>50.63</c:v>
                </c:pt>
                <c:pt idx="4">
                  <c:v>51.29</c:v>
                </c:pt>
              </c:numCache>
            </c:numRef>
          </c:val>
          <c:smooth val="0"/>
          <c:extLst>
            <c:ext xmlns:c16="http://schemas.microsoft.com/office/drawing/2014/chart" uri="{C3380CC4-5D6E-409C-BE32-E72D297353CC}">
              <c16:uniqueId val="{00000001-01DA-42B8-B2B2-4608E66A3E4A}"/>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3.5</c:v>
                </c:pt>
                <c:pt idx="1">
                  <c:v>21.92</c:v>
                </c:pt>
                <c:pt idx="2">
                  <c:v>21.76</c:v>
                </c:pt>
                <c:pt idx="3">
                  <c:v>23.28</c:v>
                </c:pt>
                <c:pt idx="4">
                  <c:v>24.1</c:v>
                </c:pt>
              </c:numCache>
            </c:numRef>
          </c:val>
          <c:extLst>
            <c:ext xmlns:c16="http://schemas.microsoft.com/office/drawing/2014/chart" uri="{C3380CC4-5D6E-409C-BE32-E72D297353CC}">
              <c16:uniqueId val="{00000000-F314-4AA8-B7E4-EBB14EED9FE3}"/>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13.39</c:v>
                </c:pt>
                <c:pt idx="1">
                  <c:v>14.85</c:v>
                </c:pt>
                <c:pt idx="2">
                  <c:v>16.88</c:v>
                </c:pt>
                <c:pt idx="3">
                  <c:v>18.28</c:v>
                </c:pt>
                <c:pt idx="4">
                  <c:v>19.61</c:v>
                </c:pt>
              </c:numCache>
            </c:numRef>
          </c:val>
          <c:smooth val="0"/>
          <c:extLst>
            <c:ext xmlns:c16="http://schemas.microsoft.com/office/drawing/2014/chart" uri="{C3380CC4-5D6E-409C-BE32-E72D297353CC}">
              <c16:uniqueId val="{00000001-F314-4AA8-B7E4-EBB14EED9FE3}"/>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417-46BB-BEA6-F67ED1D96AFB}"/>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2.64</c:v>
                </c:pt>
                <c:pt idx="1">
                  <c:v>3.16</c:v>
                </c:pt>
                <c:pt idx="2">
                  <c:v>3.59</c:v>
                </c:pt>
                <c:pt idx="3">
                  <c:v>3.98</c:v>
                </c:pt>
                <c:pt idx="4">
                  <c:v>6.02</c:v>
                </c:pt>
              </c:numCache>
            </c:numRef>
          </c:val>
          <c:smooth val="0"/>
          <c:extLst>
            <c:ext xmlns:c16="http://schemas.microsoft.com/office/drawing/2014/chart" uri="{C3380CC4-5D6E-409C-BE32-E72D297353CC}">
              <c16:uniqueId val="{00000001-B417-46BB-BEA6-F67ED1D96AFB}"/>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301.75</c:v>
                </c:pt>
                <c:pt idx="1">
                  <c:v>311.86</c:v>
                </c:pt>
                <c:pt idx="2">
                  <c:v>279.33</c:v>
                </c:pt>
                <c:pt idx="3">
                  <c:v>231.19</c:v>
                </c:pt>
                <c:pt idx="4">
                  <c:v>153.77000000000001</c:v>
                </c:pt>
              </c:numCache>
            </c:numRef>
          </c:val>
          <c:extLst>
            <c:ext xmlns:c16="http://schemas.microsoft.com/office/drawing/2014/chart" uri="{C3380CC4-5D6E-409C-BE32-E72D297353CC}">
              <c16:uniqueId val="{00000000-A846-4E38-985A-3CF04A6A12F4}"/>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359.47</c:v>
                </c:pt>
                <c:pt idx="1">
                  <c:v>369.69</c:v>
                </c:pt>
                <c:pt idx="2">
                  <c:v>379.08</c:v>
                </c:pt>
                <c:pt idx="3">
                  <c:v>367.55</c:v>
                </c:pt>
                <c:pt idx="4">
                  <c:v>378.56</c:v>
                </c:pt>
              </c:numCache>
            </c:numRef>
          </c:val>
          <c:smooth val="0"/>
          <c:extLst>
            <c:ext xmlns:c16="http://schemas.microsoft.com/office/drawing/2014/chart" uri="{C3380CC4-5D6E-409C-BE32-E72D297353CC}">
              <c16:uniqueId val="{00000001-A846-4E38-985A-3CF04A6A12F4}"/>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608.16999999999996</c:v>
                </c:pt>
                <c:pt idx="1">
                  <c:v>617.03</c:v>
                </c:pt>
                <c:pt idx="2">
                  <c:v>598.49</c:v>
                </c:pt>
                <c:pt idx="3">
                  <c:v>572.16</c:v>
                </c:pt>
                <c:pt idx="4">
                  <c:v>594.91999999999996</c:v>
                </c:pt>
              </c:numCache>
            </c:numRef>
          </c:val>
          <c:extLst>
            <c:ext xmlns:c16="http://schemas.microsoft.com/office/drawing/2014/chart" uri="{C3380CC4-5D6E-409C-BE32-E72D297353CC}">
              <c16:uniqueId val="{00000000-9C81-4C23-885B-0F26C1AD096A}"/>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401.79</c:v>
                </c:pt>
                <c:pt idx="1">
                  <c:v>402.99</c:v>
                </c:pt>
                <c:pt idx="2">
                  <c:v>398.98</c:v>
                </c:pt>
                <c:pt idx="3">
                  <c:v>418.68</c:v>
                </c:pt>
                <c:pt idx="4">
                  <c:v>395.68</c:v>
                </c:pt>
              </c:numCache>
            </c:numRef>
          </c:val>
          <c:smooth val="0"/>
          <c:extLst>
            <c:ext xmlns:c16="http://schemas.microsoft.com/office/drawing/2014/chart" uri="{C3380CC4-5D6E-409C-BE32-E72D297353CC}">
              <c16:uniqueId val="{00000001-9C81-4C23-885B-0F26C1AD096A}"/>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110.02</c:v>
                </c:pt>
                <c:pt idx="1">
                  <c:v>100.72</c:v>
                </c:pt>
                <c:pt idx="2">
                  <c:v>102.68</c:v>
                </c:pt>
                <c:pt idx="3">
                  <c:v>102.88</c:v>
                </c:pt>
                <c:pt idx="4">
                  <c:v>101.34</c:v>
                </c:pt>
              </c:numCache>
            </c:numRef>
          </c:val>
          <c:extLst>
            <c:ext xmlns:c16="http://schemas.microsoft.com/office/drawing/2014/chart" uri="{C3380CC4-5D6E-409C-BE32-E72D297353CC}">
              <c16:uniqueId val="{00000000-76D1-43FC-B5A1-9A8280E37FAF}"/>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100.12</c:v>
                </c:pt>
                <c:pt idx="1">
                  <c:v>98.66</c:v>
                </c:pt>
                <c:pt idx="2">
                  <c:v>98.64</c:v>
                </c:pt>
                <c:pt idx="3">
                  <c:v>94.78</c:v>
                </c:pt>
                <c:pt idx="4">
                  <c:v>97.59</c:v>
                </c:pt>
              </c:numCache>
            </c:numRef>
          </c:val>
          <c:smooth val="0"/>
          <c:extLst>
            <c:ext xmlns:c16="http://schemas.microsoft.com/office/drawing/2014/chart" uri="{C3380CC4-5D6E-409C-BE32-E72D297353CC}">
              <c16:uniqueId val="{00000001-76D1-43FC-B5A1-9A8280E37FAF}"/>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108.59</c:v>
                </c:pt>
                <c:pt idx="1">
                  <c:v>118.99</c:v>
                </c:pt>
                <c:pt idx="2">
                  <c:v>116.8</c:v>
                </c:pt>
                <c:pt idx="3">
                  <c:v>116.01</c:v>
                </c:pt>
                <c:pt idx="4">
                  <c:v>118.91</c:v>
                </c:pt>
              </c:numCache>
            </c:numRef>
          </c:val>
          <c:extLst>
            <c:ext xmlns:c16="http://schemas.microsoft.com/office/drawing/2014/chart" uri="{C3380CC4-5D6E-409C-BE32-E72D297353CC}">
              <c16:uniqueId val="{00000000-57A1-413C-9696-C274AF4FBA56}"/>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174.97</c:v>
                </c:pt>
                <c:pt idx="1">
                  <c:v>178.59</c:v>
                </c:pt>
                <c:pt idx="2">
                  <c:v>178.92</c:v>
                </c:pt>
                <c:pt idx="3">
                  <c:v>181.3</c:v>
                </c:pt>
                <c:pt idx="4">
                  <c:v>181.71</c:v>
                </c:pt>
              </c:numCache>
            </c:numRef>
          </c:val>
          <c:smooth val="0"/>
          <c:extLst>
            <c:ext xmlns:c16="http://schemas.microsoft.com/office/drawing/2014/chart" uri="{C3380CC4-5D6E-409C-BE32-E72D297353CC}">
              <c16:uniqueId val="{00000001-57A1-413C-9696-C274AF4FBA56}"/>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0" zoomScaleNormal="80" workbookViewId="0">
      <selection activeCell="C1" sqref="C1"/>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15">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15">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7" t="str">
        <f>データ!H6</f>
        <v>愛媛県　砥部町</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6"/>
      <c r="D7" s="46"/>
      <c r="E7" s="46"/>
      <c r="F7" s="46"/>
      <c r="G7" s="46"/>
      <c r="H7" s="46"/>
      <c r="I7" s="45" t="s">
        <v>2</v>
      </c>
      <c r="J7" s="46"/>
      <c r="K7" s="46"/>
      <c r="L7" s="46"/>
      <c r="M7" s="46"/>
      <c r="N7" s="46"/>
      <c r="O7" s="67"/>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79" t="s">
        <v>9</v>
      </c>
      <c r="BM7" s="80"/>
      <c r="BN7" s="80"/>
      <c r="BO7" s="80"/>
      <c r="BP7" s="80"/>
      <c r="BQ7" s="80"/>
      <c r="BR7" s="80"/>
      <c r="BS7" s="80"/>
      <c r="BT7" s="80"/>
      <c r="BU7" s="80"/>
      <c r="BV7" s="80"/>
      <c r="BW7" s="80"/>
      <c r="BX7" s="80"/>
      <c r="BY7" s="81"/>
    </row>
    <row r="8" spans="1:78" ht="18.75" customHeight="1" x14ac:dyDescent="0.15">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A6</v>
      </c>
      <c r="X8" s="75"/>
      <c r="Y8" s="75"/>
      <c r="Z8" s="75"/>
      <c r="AA8" s="75"/>
      <c r="AB8" s="75"/>
      <c r="AC8" s="75"/>
      <c r="AD8" s="75" t="str">
        <f>データ!$M$6</f>
        <v>非設置</v>
      </c>
      <c r="AE8" s="75"/>
      <c r="AF8" s="75"/>
      <c r="AG8" s="75"/>
      <c r="AH8" s="75"/>
      <c r="AI8" s="75"/>
      <c r="AJ8" s="75"/>
      <c r="AK8" s="2"/>
      <c r="AL8" s="66">
        <f>データ!$R$6</f>
        <v>20494</v>
      </c>
      <c r="AM8" s="66"/>
      <c r="AN8" s="66"/>
      <c r="AO8" s="66"/>
      <c r="AP8" s="66"/>
      <c r="AQ8" s="66"/>
      <c r="AR8" s="66"/>
      <c r="AS8" s="66"/>
      <c r="AT8" s="37">
        <f>データ!$S$6</f>
        <v>101.59</v>
      </c>
      <c r="AU8" s="38"/>
      <c r="AV8" s="38"/>
      <c r="AW8" s="38"/>
      <c r="AX8" s="38"/>
      <c r="AY8" s="38"/>
      <c r="AZ8" s="38"/>
      <c r="BA8" s="38"/>
      <c r="BB8" s="55">
        <f>データ!$T$6</f>
        <v>201.73</v>
      </c>
      <c r="BC8" s="55"/>
      <c r="BD8" s="55"/>
      <c r="BE8" s="55"/>
      <c r="BF8" s="55"/>
      <c r="BG8" s="55"/>
      <c r="BH8" s="55"/>
      <c r="BI8" s="55"/>
      <c r="BJ8" s="3"/>
      <c r="BK8" s="3"/>
      <c r="BL8" s="68" t="s">
        <v>10</v>
      </c>
      <c r="BM8" s="69"/>
      <c r="BN8" s="70" t="s">
        <v>11</v>
      </c>
      <c r="BO8" s="70"/>
      <c r="BP8" s="70"/>
      <c r="BQ8" s="70"/>
      <c r="BR8" s="70"/>
      <c r="BS8" s="70"/>
      <c r="BT8" s="70"/>
      <c r="BU8" s="70"/>
      <c r="BV8" s="70"/>
      <c r="BW8" s="70"/>
      <c r="BX8" s="70"/>
      <c r="BY8" s="71"/>
    </row>
    <row r="9" spans="1:78" ht="18.75" customHeight="1" x14ac:dyDescent="0.15">
      <c r="A9" s="2"/>
      <c r="B9" s="45" t="s">
        <v>12</v>
      </c>
      <c r="C9" s="46"/>
      <c r="D9" s="46"/>
      <c r="E9" s="46"/>
      <c r="F9" s="46"/>
      <c r="G9" s="46"/>
      <c r="H9" s="46"/>
      <c r="I9" s="45" t="s">
        <v>13</v>
      </c>
      <c r="J9" s="46"/>
      <c r="K9" s="46"/>
      <c r="L9" s="46"/>
      <c r="M9" s="46"/>
      <c r="N9" s="46"/>
      <c r="O9" s="67"/>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15">
      <c r="A10" s="2"/>
      <c r="B10" s="37" t="str">
        <f>データ!$N$6</f>
        <v>-</v>
      </c>
      <c r="C10" s="38"/>
      <c r="D10" s="38"/>
      <c r="E10" s="38"/>
      <c r="F10" s="38"/>
      <c r="G10" s="38"/>
      <c r="H10" s="38"/>
      <c r="I10" s="37">
        <f>データ!$O$6</f>
        <v>58.97</v>
      </c>
      <c r="J10" s="38"/>
      <c r="K10" s="38"/>
      <c r="L10" s="38"/>
      <c r="M10" s="38"/>
      <c r="N10" s="38"/>
      <c r="O10" s="65"/>
      <c r="P10" s="55">
        <f>データ!$P$6</f>
        <v>94.6</v>
      </c>
      <c r="Q10" s="55"/>
      <c r="R10" s="55"/>
      <c r="S10" s="55"/>
      <c r="T10" s="55"/>
      <c r="U10" s="55"/>
      <c r="V10" s="55"/>
      <c r="W10" s="66">
        <f>データ!$Q$6</f>
        <v>2330</v>
      </c>
      <c r="X10" s="66"/>
      <c r="Y10" s="66"/>
      <c r="Z10" s="66"/>
      <c r="AA10" s="66"/>
      <c r="AB10" s="66"/>
      <c r="AC10" s="66"/>
      <c r="AD10" s="2"/>
      <c r="AE10" s="2"/>
      <c r="AF10" s="2"/>
      <c r="AG10" s="2"/>
      <c r="AH10" s="2"/>
      <c r="AI10" s="2"/>
      <c r="AJ10" s="2"/>
      <c r="AK10" s="2"/>
      <c r="AL10" s="66">
        <f>データ!$U$6</f>
        <v>19343</v>
      </c>
      <c r="AM10" s="66"/>
      <c r="AN10" s="66"/>
      <c r="AO10" s="66"/>
      <c r="AP10" s="66"/>
      <c r="AQ10" s="66"/>
      <c r="AR10" s="66"/>
      <c r="AS10" s="66"/>
      <c r="AT10" s="37">
        <f>データ!$V$6</f>
        <v>12.9</v>
      </c>
      <c r="AU10" s="38"/>
      <c r="AV10" s="38"/>
      <c r="AW10" s="38"/>
      <c r="AX10" s="38"/>
      <c r="AY10" s="38"/>
      <c r="AZ10" s="38"/>
      <c r="BA10" s="38"/>
      <c r="BB10" s="55">
        <f>データ!$W$6</f>
        <v>1499.46</v>
      </c>
      <c r="BC10" s="55"/>
      <c r="BD10" s="55"/>
      <c r="BE10" s="55"/>
      <c r="BF10" s="55"/>
      <c r="BG10" s="55"/>
      <c r="BH10" s="55"/>
      <c r="BI10" s="55"/>
      <c r="BJ10" s="2"/>
      <c r="BK10" s="2"/>
      <c r="BL10" s="56" t="s">
        <v>21</v>
      </c>
      <c r="BM10" s="57"/>
      <c r="BN10" s="58" t="s">
        <v>22</v>
      </c>
      <c r="BO10" s="58"/>
      <c r="BP10" s="58"/>
      <c r="BQ10" s="58"/>
      <c r="BR10" s="58"/>
      <c r="BS10" s="58"/>
      <c r="BT10" s="58"/>
      <c r="BU10" s="58"/>
      <c r="BV10" s="58"/>
      <c r="BW10" s="58"/>
      <c r="BX10" s="58"/>
      <c r="BY10" s="5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31" t="s">
        <v>25</v>
      </c>
      <c r="BM14" s="32"/>
      <c r="BN14" s="32"/>
      <c r="BO14" s="32"/>
      <c r="BP14" s="32"/>
      <c r="BQ14" s="32"/>
      <c r="BR14" s="32"/>
      <c r="BS14" s="32"/>
      <c r="BT14" s="32"/>
      <c r="BU14" s="32"/>
      <c r="BV14" s="32"/>
      <c r="BW14" s="32"/>
      <c r="BX14" s="32"/>
      <c r="BY14" s="32"/>
      <c r="BZ14" s="33"/>
    </row>
    <row r="15" spans="1:78" ht="13.5" customHeight="1" x14ac:dyDescent="0.15">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113</v>
      </c>
      <c r="BM16" s="40"/>
      <c r="BN16" s="40"/>
      <c r="BO16" s="40"/>
      <c r="BP16" s="40"/>
      <c r="BQ16" s="40"/>
      <c r="BR16" s="40"/>
      <c r="BS16" s="40"/>
      <c r="BT16" s="40"/>
      <c r="BU16" s="40"/>
      <c r="BV16" s="40"/>
      <c r="BW16" s="40"/>
      <c r="BX16" s="40"/>
      <c r="BY16" s="40"/>
      <c r="BZ16" s="4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90" t="s">
        <v>114</v>
      </c>
      <c r="BM47" s="40"/>
      <c r="BN47" s="40"/>
      <c r="BO47" s="40"/>
      <c r="BP47" s="40"/>
      <c r="BQ47" s="40"/>
      <c r="BR47" s="40"/>
      <c r="BS47" s="40"/>
      <c r="BT47" s="40"/>
      <c r="BU47" s="40"/>
      <c r="BV47" s="40"/>
      <c r="BW47" s="40"/>
      <c r="BX47" s="40"/>
      <c r="BY47" s="40"/>
      <c r="BZ47" s="4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15">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x14ac:dyDescent="0.15">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112</v>
      </c>
      <c r="BM66" s="40"/>
      <c r="BN66" s="40"/>
      <c r="BO66" s="40"/>
      <c r="BP66" s="40"/>
      <c r="BQ66" s="40"/>
      <c r="BR66" s="40"/>
      <c r="BS66" s="40"/>
      <c r="BT66" s="40"/>
      <c r="BU66" s="40"/>
      <c r="BV66" s="40"/>
      <c r="BW66" s="40"/>
      <c r="BX66" s="40"/>
      <c r="BY66" s="40"/>
      <c r="BZ66" s="4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2"/>
      <c r="BM82" s="53"/>
      <c r="BN82" s="53"/>
      <c r="BO82" s="53"/>
      <c r="BP82" s="53"/>
      <c r="BQ82" s="53"/>
      <c r="BR82" s="53"/>
      <c r="BS82" s="53"/>
      <c r="BT82" s="53"/>
      <c r="BU82" s="53"/>
      <c r="BV82" s="53"/>
      <c r="BW82" s="53"/>
      <c r="BX82" s="53"/>
      <c r="BY82" s="53"/>
      <c r="BZ82" s="54"/>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D26/NMqQn0yOiZR45/reWGb9p6nEjjrlt6ARrYAOaK8BPGKGboYnhJXPteMICTaVNjrHJO9UjOplE61f5YXzgQ==" saltValue="F8ZadqAs4JwrmZwNAQO5Zg=="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384020</v>
      </c>
      <c r="D6" s="20">
        <f t="shared" si="3"/>
        <v>46</v>
      </c>
      <c r="E6" s="20">
        <f t="shared" si="3"/>
        <v>1</v>
      </c>
      <c r="F6" s="20">
        <f t="shared" si="3"/>
        <v>0</v>
      </c>
      <c r="G6" s="20">
        <f t="shared" si="3"/>
        <v>1</v>
      </c>
      <c r="H6" s="20" t="str">
        <f t="shared" si="3"/>
        <v>愛媛県　砥部町</v>
      </c>
      <c r="I6" s="20" t="str">
        <f t="shared" si="3"/>
        <v>法適用</v>
      </c>
      <c r="J6" s="20" t="str">
        <f t="shared" si="3"/>
        <v>水道事業</v>
      </c>
      <c r="K6" s="20" t="str">
        <f t="shared" si="3"/>
        <v>末端給水事業</v>
      </c>
      <c r="L6" s="20" t="str">
        <f t="shared" si="3"/>
        <v>A6</v>
      </c>
      <c r="M6" s="20" t="str">
        <f t="shared" si="3"/>
        <v>非設置</v>
      </c>
      <c r="N6" s="21" t="str">
        <f t="shared" si="3"/>
        <v>-</v>
      </c>
      <c r="O6" s="21">
        <f t="shared" si="3"/>
        <v>58.97</v>
      </c>
      <c r="P6" s="21">
        <f t="shared" si="3"/>
        <v>94.6</v>
      </c>
      <c r="Q6" s="21">
        <f t="shared" si="3"/>
        <v>2330</v>
      </c>
      <c r="R6" s="21">
        <f t="shared" si="3"/>
        <v>20494</v>
      </c>
      <c r="S6" s="21">
        <f t="shared" si="3"/>
        <v>101.59</v>
      </c>
      <c r="T6" s="21">
        <f t="shared" si="3"/>
        <v>201.73</v>
      </c>
      <c r="U6" s="21">
        <f t="shared" si="3"/>
        <v>19343</v>
      </c>
      <c r="V6" s="21">
        <f t="shared" si="3"/>
        <v>12.9</v>
      </c>
      <c r="W6" s="21">
        <f t="shared" si="3"/>
        <v>1499.46</v>
      </c>
      <c r="X6" s="22">
        <f>IF(X7="",NA(),X7)</f>
        <v>111.14</v>
      </c>
      <c r="Y6" s="22">
        <f t="shared" ref="Y6:AG6" si="4">IF(Y7="",NA(),Y7)</f>
        <v>102.58</v>
      </c>
      <c r="Z6" s="22">
        <f t="shared" si="4"/>
        <v>105.29</v>
      </c>
      <c r="AA6" s="22">
        <f t="shared" si="4"/>
        <v>105.97</v>
      </c>
      <c r="AB6" s="22">
        <f t="shared" si="4"/>
        <v>103.94</v>
      </c>
      <c r="AC6" s="22">
        <f t="shared" si="4"/>
        <v>110.05</v>
      </c>
      <c r="AD6" s="22">
        <f t="shared" si="4"/>
        <v>108.87</v>
      </c>
      <c r="AE6" s="22">
        <f t="shared" si="4"/>
        <v>108.61</v>
      </c>
      <c r="AF6" s="22">
        <f t="shared" si="4"/>
        <v>108.35</v>
      </c>
      <c r="AG6" s="22">
        <f t="shared" si="4"/>
        <v>108.84</v>
      </c>
      <c r="AH6" s="21" t="str">
        <f>IF(AH7="","",IF(AH7="-","【-】","【"&amp;SUBSTITUTE(TEXT(AH7,"#,##0.00"),"-","△")&amp;"】"))</f>
        <v>【111.39】</v>
      </c>
      <c r="AI6" s="21">
        <f>IF(AI7="",NA(),AI7)</f>
        <v>0</v>
      </c>
      <c r="AJ6" s="21">
        <f t="shared" ref="AJ6:AR6" si="5">IF(AJ7="",NA(),AJ7)</f>
        <v>0</v>
      </c>
      <c r="AK6" s="21">
        <f t="shared" si="5"/>
        <v>0</v>
      </c>
      <c r="AL6" s="21">
        <f t="shared" si="5"/>
        <v>0</v>
      </c>
      <c r="AM6" s="21">
        <f t="shared" si="5"/>
        <v>0</v>
      </c>
      <c r="AN6" s="22">
        <f t="shared" si="5"/>
        <v>2.64</v>
      </c>
      <c r="AO6" s="22">
        <f t="shared" si="5"/>
        <v>3.16</v>
      </c>
      <c r="AP6" s="22">
        <f t="shared" si="5"/>
        <v>3.59</v>
      </c>
      <c r="AQ6" s="22">
        <f t="shared" si="5"/>
        <v>3.98</v>
      </c>
      <c r="AR6" s="22">
        <f t="shared" si="5"/>
        <v>6.02</v>
      </c>
      <c r="AS6" s="21" t="str">
        <f>IF(AS7="","",IF(AS7="-","【-】","【"&amp;SUBSTITUTE(TEXT(AS7,"#,##0.00"),"-","△")&amp;"】"))</f>
        <v>【1.30】</v>
      </c>
      <c r="AT6" s="22">
        <f>IF(AT7="",NA(),AT7)</f>
        <v>301.75</v>
      </c>
      <c r="AU6" s="22">
        <f t="shared" ref="AU6:BC6" si="6">IF(AU7="",NA(),AU7)</f>
        <v>311.86</v>
      </c>
      <c r="AV6" s="22">
        <f t="shared" si="6"/>
        <v>279.33</v>
      </c>
      <c r="AW6" s="22">
        <f t="shared" si="6"/>
        <v>231.19</v>
      </c>
      <c r="AX6" s="22">
        <f t="shared" si="6"/>
        <v>153.77000000000001</v>
      </c>
      <c r="AY6" s="22">
        <f t="shared" si="6"/>
        <v>359.47</v>
      </c>
      <c r="AZ6" s="22">
        <f t="shared" si="6"/>
        <v>369.69</v>
      </c>
      <c r="BA6" s="22">
        <f t="shared" si="6"/>
        <v>379.08</v>
      </c>
      <c r="BB6" s="22">
        <f t="shared" si="6"/>
        <v>367.55</v>
      </c>
      <c r="BC6" s="22">
        <f t="shared" si="6"/>
        <v>378.56</v>
      </c>
      <c r="BD6" s="21" t="str">
        <f>IF(BD7="","",IF(BD7="-","【-】","【"&amp;SUBSTITUTE(TEXT(BD7,"#,##0.00"),"-","△")&amp;"】"))</f>
        <v>【261.51】</v>
      </c>
      <c r="BE6" s="22">
        <f>IF(BE7="",NA(),BE7)</f>
        <v>608.16999999999996</v>
      </c>
      <c r="BF6" s="22">
        <f t="shared" ref="BF6:BN6" si="7">IF(BF7="",NA(),BF7)</f>
        <v>617.03</v>
      </c>
      <c r="BG6" s="22">
        <f t="shared" si="7"/>
        <v>598.49</v>
      </c>
      <c r="BH6" s="22">
        <f t="shared" si="7"/>
        <v>572.16</v>
      </c>
      <c r="BI6" s="22">
        <f t="shared" si="7"/>
        <v>594.91999999999996</v>
      </c>
      <c r="BJ6" s="22">
        <f t="shared" si="7"/>
        <v>401.79</v>
      </c>
      <c r="BK6" s="22">
        <f t="shared" si="7"/>
        <v>402.99</v>
      </c>
      <c r="BL6" s="22">
        <f t="shared" si="7"/>
        <v>398.98</v>
      </c>
      <c r="BM6" s="22">
        <f t="shared" si="7"/>
        <v>418.68</v>
      </c>
      <c r="BN6" s="22">
        <f t="shared" si="7"/>
        <v>395.68</v>
      </c>
      <c r="BO6" s="21" t="str">
        <f>IF(BO7="","",IF(BO7="-","【-】","【"&amp;SUBSTITUTE(TEXT(BO7,"#,##0.00"),"-","△")&amp;"】"))</f>
        <v>【265.16】</v>
      </c>
      <c r="BP6" s="22">
        <f>IF(BP7="",NA(),BP7)</f>
        <v>110.02</v>
      </c>
      <c r="BQ6" s="22">
        <f t="shared" ref="BQ6:BY6" si="8">IF(BQ7="",NA(),BQ7)</f>
        <v>100.72</v>
      </c>
      <c r="BR6" s="22">
        <f t="shared" si="8"/>
        <v>102.68</v>
      </c>
      <c r="BS6" s="22">
        <f t="shared" si="8"/>
        <v>102.88</v>
      </c>
      <c r="BT6" s="22">
        <f t="shared" si="8"/>
        <v>101.34</v>
      </c>
      <c r="BU6" s="22">
        <f t="shared" si="8"/>
        <v>100.12</v>
      </c>
      <c r="BV6" s="22">
        <f t="shared" si="8"/>
        <v>98.66</v>
      </c>
      <c r="BW6" s="22">
        <f t="shared" si="8"/>
        <v>98.64</v>
      </c>
      <c r="BX6" s="22">
        <f t="shared" si="8"/>
        <v>94.78</v>
      </c>
      <c r="BY6" s="22">
        <f t="shared" si="8"/>
        <v>97.59</v>
      </c>
      <c r="BZ6" s="21" t="str">
        <f>IF(BZ7="","",IF(BZ7="-","【-】","【"&amp;SUBSTITUTE(TEXT(BZ7,"#,##0.00"),"-","△")&amp;"】"))</f>
        <v>【102.35】</v>
      </c>
      <c r="CA6" s="22">
        <f>IF(CA7="",NA(),CA7)</f>
        <v>108.59</v>
      </c>
      <c r="CB6" s="22">
        <f t="shared" ref="CB6:CJ6" si="9">IF(CB7="",NA(),CB7)</f>
        <v>118.99</v>
      </c>
      <c r="CC6" s="22">
        <f t="shared" si="9"/>
        <v>116.8</v>
      </c>
      <c r="CD6" s="22">
        <f t="shared" si="9"/>
        <v>116.01</v>
      </c>
      <c r="CE6" s="22">
        <f t="shared" si="9"/>
        <v>118.91</v>
      </c>
      <c r="CF6" s="22">
        <f t="shared" si="9"/>
        <v>174.97</v>
      </c>
      <c r="CG6" s="22">
        <f t="shared" si="9"/>
        <v>178.59</v>
      </c>
      <c r="CH6" s="22">
        <f t="shared" si="9"/>
        <v>178.92</v>
      </c>
      <c r="CI6" s="22">
        <f t="shared" si="9"/>
        <v>181.3</v>
      </c>
      <c r="CJ6" s="22">
        <f t="shared" si="9"/>
        <v>181.71</v>
      </c>
      <c r="CK6" s="21" t="str">
        <f>IF(CK7="","",IF(CK7="-","【-】","【"&amp;SUBSTITUTE(TEXT(CK7,"#,##0.00"),"-","△")&amp;"】"))</f>
        <v>【167.74】</v>
      </c>
      <c r="CL6" s="22">
        <f>IF(CL7="",NA(),CL7)</f>
        <v>83.39</v>
      </c>
      <c r="CM6" s="22">
        <f t="shared" ref="CM6:CU6" si="10">IF(CM7="",NA(),CM7)</f>
        <v>82.48</v>
      </c>
      <c r="CN6" s="22">
        <f t="shared" si="10"/>
        <v>80.489999999999995</v>
      </c>
      <c r="CO6" s="22">
        <f t="shared" si="10"/>
        <v>75.739999999999995</v>
      </c>
      <c r="CP6" s="22">
        <f t="shared" si="10"/>
        <v>76.040000000000006</v>
      </c>
      <c r="CQ6" s="22">
        <f t="shared" si="10"/>
        <v>55.63</v>
      </c>
      <c r="CR6" s="22">
        <f t="shared" si="10"/>
        <v>55.03</v>
      </c>
      <c r="CS6" s="22">
        <f t="shared" si="10"/>
        <v>55.14</v>
      </c>
      <c r="CT6" s="22">
        <f t="shared" si="10"/>
        <v>55.89</v>
      </c>
      <c r="CU6" s="22">
        <f t="shared" si="10"/>
        <v>55.72</v>
      </c>
      <c r="CV6" s="21" t="str">
        <f>IF(CV7="","",IF(CV7="-","【-】","【"&amp;SUBSTITUTE(TEXT(CV7,"#,##0.00"),"-","△")&amp;"】"))</f>
        <v>【60.29】</v>
      </c>
      <c r="CW6" s="22">
        <f>IF(CW7="",NA(),CW7)</f>
        <v>77.63</v>
      </c>
      <c r="CX6" s="22">
        <f t="shared" ref="CX6:DF6" si="11">IF(CX7="",NA(),CX7)</f>
        <v>78.14</v>
      </c>
      <c r="CY6" s="22">
        <f t="shared" si="11"/>
        <v>79.72</v>
      </c>
      <c r="CZ6" s="22">
        <f t="shared" si="11"/>
        <v>85.23</v>
      </c>
      <c r="DA6" s="22">
        <f t="shared" si="11"/>
        <v>84.49</v>
      </c>
      <c r="DB6" s="22">
        <f t="shared" si="11"/>
        <v>82.04</v>
      </c>
      <c r="DC6" s="22">
        <f t="shared" si="11"/>
        <v>81.900000000000006</v>
      </c>
      <c r="DD6" s="22">
        <f t="shared" si="11"/>
        <v>81.39</v>
      </c>
      <c r="DE6" s="22">
        <f t="shared" si="11"/>
        <v>81.27</v>
      </c>
      <c r="DF6" s="22">
        <f t="shared" si="11"/>
        <v>81.260000000000005</v>
      </c>
      <c r="DG6" s="21" t="str">
        <f>IF(DG7="","",IF(DG7="-","【-】","【"&amp;SUBSTITUTE(TEXT(DG7,"#,##0.00"),"-","△")&amp;"】"))</f>
        <v>【90.12】</v>
      </c>
      <c r="DH6" s="22">
        <f>IF(DH7="",NA(),DH7)</f>
        <v>42.07</v>
      </c>
      <c r="DI6" s="22">
        <f t="shared" ref="DI6:DQ6" si="12">IF(DI7="",NA(),DI7)</f>
        <v>43.45</v>
      </c>
      <c r="DJ6" s="22">
        <f t="shared" si="12"/>
        <v>43.85</v>
      </c>
      <c r="DK6" s="22">
        <f t="shared" si="12"/>
        <v>44.99</v>
      </c>
      <c r="DL6" s="22">
        <f t="shared" si="12"/>
        <v>44.7</v>
      </c>
      <c r="DM6" s="22">
        <f t="shared" si="12"/>
        <v>48.05</v>
      </c>
      <c r="DN6" s="22">
        <f t="shared" si="12"/>
        <v>48.87</v>
      </c>
      <c r="DO6" s="22">
        <f t="shared" si="12"/>
        <v>49.92</v>
      </c>
      <c r="DP6" s="22">
        <f t="shared" si="12"/>
        <v>50.63</v>
      </c>
      <c r="DQ6" s="22">
        <f t="shared" si="12"/>
        <v>51.29</v>
      </c>
      <c r="DR6" s="21" t="str">
        <f>IF(DR7="","",IF(DR7="-","【-】","【"&amp;SUBSTITUTE(TEXT(DR7,"#,##0.00"),"-","△")&amp;"】"))</f>
        <v>【50.88】</v>
      </c>
      <c r="DS6" s="22">
        <f>IF(DS7="",NA(),DS7)</f>
        <v>3.5</v>
      </c>
      <c r="DT6" s="22">
        <f t="shared" ref="DT6:EB6" si="13">IF(DT7="",NA(),DT7)</f>
        <v>21.92</v>
      </c>
      <c r="DU6" s="22">
        <f t="shared" si="13"/>
        <v>21.76</v>
      </c>
      <c r="DV6" s="22">
        <f t="shared" si="13"/>
        <v>23.28</v>
      </c>
      <c r="DW6" s="22">
        <f t="shared" si="13"/>
        <v>24.1</v>
      </c>
      <c r="DX6" s="22">
        <f t="shared" si="13"/>
        <v>13.39</v>
      </c>
      <c r="DY6" s="22">
        <f t="shared" si="13"/>
        <v>14.85</v>
      </c>
      <c r="DZ6" s="22">
        <f t="shared" si="13"/>
        <v>16.88</v>
      </c>
      <c r="EA6" s="22">
        <f t="shared" si="13"/>
        <v>18.28</v>
      </c>
      <c r="EB6" s="22">
        <f t="shared" si="13"/>
        <v>19.61</v>
      </c>
      <c r="EC6" s="21" t="str">
        <f>IF(EC7="","",IF(EC7="-","【-】","【"&amp;SUBSTITUTE(TEXT(EC7,"#,##0.00"),"-","△")&amp;"】"))</f>
        <v>【22.30】</v>
      </c>
      <c r="ED6" s="22">
        <f>IF(ED7="",NA(),ED7)</f>
        <v>0.95</v>
      </c>
      <c r="EE6" s="22">
        <f t="shared" ref="EE6:EM6" si="14">IF(EE7="",NA(),EE7)</f>
        <v>1.1399999999999999</v>
      </c>
      <c r="EF6" s="22">
        <f t="shared" si="14"/>
        <v>1.32</v>
      </c>
      <c r="EG6" s="22">
        <f t="shared" si="14"/>
        <v>0.88</v>
      </c>
      <c r="EH6" s="22">
        <f t="shared" si="14"/>
        <v>0.67</v>
      </c>
      <c r="EI6" s="22">
        <f t="shared" si="14"/>
        <v>0.54</v>
      </c>
      <c r="EJ6" s="22">
        <f t="shared" si="14"/>
        <v>0.5</v>
      </c>
      <c r="EK6" s="22">
        <f t="shared" si="14"/>
        <v>0.52</v>
      </c>
      <c r="EL6" s="22">
        <f t="shared" si="14"/>
        <v>0.53</v>
      </c>
      <c r="EM6" s="22">
        <f t="shared" si="14"/>
        <v>0.48</v>
      </c>
      <c r="EN6" s="21" t="str">
        <f>IF(EN7="","",IF(EN7="-","【-】","【"&amp;SUBSTITUTE(TEXT(EN7,"#,##0.00"),"-","△")&amp;"】"))</f>
        <v>【0.66】</v>
      </c>
    </row>
    <row r="7" spans="1:144" s="23" customFormat="1" x14ac:dyDescent="0.15">
      <c r="A7" s="15"/>
      <c r="B7" s="24">
        <v>2021</v>
      </c>
      <c r="C7" s="24">
        <v>384020</v>
      </c>
      <c r="D7" s="24">
        <v>46</v>
      </c>
      <c r="E7" s="24">
        <v>1</v>
      </c>
      <c r="F7" s="24">
        <v>0</v>
      </c>
      <c r="G7" s="24">
        <v>1</v>
      </c>
      <c r="H7" s="24" t="s">
        <v>93</v>
      </c>
      <c r="I7" s="24" t="s">
        <v>94</v>
      </c>
      <c r="J7" s="24" t="s">
        <v>95</v>
      </c>
      <c r="K7" s="24" t="s">
        <v>96</v>
      </c>
      <c r="L7" s="24" t="s">
        <v>97</v>
      </c>
      <c r="M7" s="24" t="s">
        <v>98</v>
      </c>
      <c r="N7" s="25" t="s">
        <v>99</v>
      </c>
      <c r="O7" s="25">
        <v>58.97</v>
      </c>
      <c r="P7" s="25">
        <v>94.6</v>
      </c>
      <c r="Q7" s="25">
        <v>2330</v>
      </c>
      <c r="R7" s="25">
        <v>20494</v>
      </c>
      <c r="S7" s="25">
        <v>101.59</v>
      </c>
      <c r="T7" s="25">
        <v>201.73</v>
      </c>
      <c r="U7" s="25">
        <v>19343</v>
      </c>
      <c r="V7" s="25">
        <v>12.9</v>
      </c>
      <c r="W7" s="25">
        <v>1499.46</v>
      </c>
      <c r="X7" s="25">
        <v>111.14</v>
      </c>
      <c r="Y7" s="25">
        <v>102.58</v>
      </c>
      <c r="Z7" s="25">
        <v>105.29</v>
      </c>
      <c r="AA7" s="25">
        <v>105.97</v>
      </c>
      <c r="AB7" s="25">
        <v>103.94</v>
      </c>
      <c r="AC7" s="25">
        <v>110.05</v>
      </c>
      <c r="AD7" s="25">
        <v>108.87</v>
      </c>
      <c r="AE7" s="25">
        <v>108.61</v>
      </c>
      <c r="AF7" s="25">
        <v>108.35</v>
      </c>
      <c r="AG7" s="25">
        <v>108.84</v>
      </c>
      <c r="AH7" s="25">
        <v>111.39</v>
      </c>
      <c r="AI7" s="25">
        <v>0</v>
      </c>
      <c r="AJ7" s="25">
        <v>0</v>
      </c>
      <c r="AK7" s="25">
        <v>0</v>
      </c>
      <c r="AL7" s="25">
        <v>0</v>
      </c>
      <c r="AM7" s="25">
        <v>0</v>
      </c>
      <c r="AN7" s="25">
        <v>2.64</v>
      </c>
      <c r="AO7" s="25">
        <v>3.16</v>
      </c>
      <c r="AP7" s="25">
        <v>3.59</v>
      </c>
      <c r="AQ7" s="25">
        <v>3.98</v>
      </c>
      <c r="AR7" s="25">
        <v>6.02</v>
      </c>
      <c r="AS7" s="25">
        <v>1.3</v>
      </c>
      <c r="AT7" s="25">
        <v>301.75</v>
      </c>
      <c r="AU7" s="25">
        <v>311.86</v>
      </c>
      <c r="AV7" s="25">
        <v>279.33</v>
      </c>
      <c r="AW7" s="25">
        <v>231.19</v>
      </c>
      <c r="AX7" s="25">
        <v>153.77000000000001</v>
      </c>
      <c r="AY7" s="25">
        <v>359.47</v>
      </c>
      <c r="AZ7" s="25">
        <v>369.69</v>
      </c>
      <c r="BA7" s="25">
        <v>379.08</v>
      </c>
      <c r="BB7" s="25">
        <v>367.55</v>
      </c>
      <c r="BC7" s="25">
        <v>378.56</v>
      </c>
      <c r="BD7" s="25">
        <v>261.51</v>
      </c>
      <c r="BE7" s="25">
        <v>608.16999999999996</v>
      </c>
      <c r="BF7" s="25">
        <v>617.03</v>
      </c>
      <c r="BG7" s="25">
        <v>598.49</v>
      </c>
      <c r="BH7" s="25">
        <v>572.16</v>
      </c>
      <c r="BI7" s="25">
        <v>594.91999999999996</v>
      </c>
      <c r="BJ7" s="25">
        <v>401.79</v>
      </c>
      <c r="BK7" s="25">
        <v>402.99</v>
      </c>
      <c r="BL7" s="25">
        <v>398.98</v>
      </c>
      <c r="BM7" s="25">
        <v>418.68</v>
      </c>
      <c r="BN7" s="25">
        <v>395.68</v>
      </c>
      <c r="BO7" s="25">
        <v>265.16000000000003</v>
      </c>
      <c r="BP7" s="25">
        <v>110.02</v>
      </c>
      <c r="BQ7" s="25">
        <v>100.72</v>
      </c>
      <c r="BR7" s="25">
        <v>102.68</v>
      </c>
      <c r="BS7" s="25">
        <v>102.88</v>
      </c>
      <c r="BT7" s="25">
        <v>101.34</v>
      </c>
      <c r="BU7" s="25">
        <v>100.12</v>
      </c>
      <c r="BV7" s="25">
        <v>98.66</v>
      </c>
      <c r="BW7" s="25">
        <v>98.64</v>
      </c>
      <c r="BX7" s="25">
        <v>94.78</v>
      </c>
      <c r="BY7" s="25">
        <v>97.59</v>
      </c>
      <c r="BZ7" s="25">
        <v>102.35</v>
      </c>
      <c r="CA7" s="25">
        <v>108.59</v>
      </c>
      <c r="CB7" s="25">
        <v>118.99</v>
      </c>
      <c r="CC7" s="25">
        <v>116.8</v>
      </c>
      <c r="CD7" s="25">
        <v>116.01</v>
      </c>
      <c r="CE7" s="25">
        <v>118.91</v>
      </c>
      <c r="CF7" s="25">
        <v>174.97</v>
      </c>
      <c r="CG7" s="25">
        <v>178.59</v>
      </c>
      <c r="CH7" s="25">
        <v>178.92</v>
      </c>
      <c r="CI7" s="25">
        <v>181.3</v>
      </c>
      <c r="CJ7" s="25">
        <v>181.71</v>
      </c>
      <c r="CK7" s="25">
        <v>167.74</v>
      </c>
      <c r="CL7" s="25">
        <v>83.39</v>
      </c>
      <c r="CM7" s="25">
        <v>82.48</v>
      </c>
      <c r="CN7" s="25">
        <v>80.489999999999995</v>
      </c>
      <c r="CO7" s="25">
        <v>75.739999999999995</v>
      </c>
      <c r="CP7" s="25">
        <v>76.040000000000006</v>
      </c>
      <c r="CQ7" s="25">
        <v>55.63</v>
      </c>
      <c r="CR7" s="25">
        <v>55.03</v>
      </c>
      <c r="CS7" s="25">
        <v>55.14</v>
      </c>
      <c r="CT7" s="25">
        <v>55.89</v>
      </c>
      <c r="CU7" s="25">
        <v>55.72</v>
      </c>
      <c r="CV7" s="25">
        <v>60.29</v>
      </c>
      <c r="CW7" s="25">
        <v>77.63</v>
      </c>
      <c r="CX7" s="25">
        <v>78.14</v>
      </c>
      <c r="CY7" s="25">
        <v>79.72</v>
      </c>
      <c r="CZ7" s="25">
        <v>85.23</v>
      </c>
      <c r="DA7" s="25">
        <v>84.49</v>
      </c>
      <c r="DB7" s="25">
        <v>82.04</v>
      </c>
      <c r="DC7" s="25">
        <v>81.900000000000006</v>
      </c>
      <c r="DD7" s="25">
        <v>81.39</v>
      </c>
      <c r="DE7" s="25">
        <v>81.27</v>
      </c>
      <c r="DF7" s="25">
        <v>81.260000000000005</v>
      </c>
      <c r="DG7" s="25">
        <v>90.12</v>
      </c>
      <c r="DH7" s="25">
        <v>42.07</v>
      </c>
      <c r="DI7" s="25">
        <v>43.45</v>
      </c>
      <c r="DJ7" s="25">
        <v>43.85</v>
      </c>
      <c r="DK7" s="25">
        <v>44.99</v>
      </c>
      <c r="DL7" s="25">
        <v>44.7</v>
      </c>
      <c r="DM7" s="25">
        <v>48.05</v>
      </c>
      <c r="DN7" s="25">
        <v>48.87</v>
      </c>
      <c r="DO7" s="25">
        <v>49.92</v>
      </c>
      <c r="DP7" s="25">
        <v>50.63</v>
      </c>
      <c r="DQ7" s="25">
        <v>51.29</v>
      </c>
      <c r="DR7" s="25">
        <v>50.88</v>
      </c>
      <c r="DS7" s="25">
        <v>3.5</v>
      </c>
      <c r="DT7" s="25">
        <v>21.92</v>
      </c>
      <c r="DU7" s="25">
        <v>21.76</v>
      </c>
      <c r="DV7" s="25">
        <v>23.28</v>
      </c>
      <c r="DW7" s="25">
        <v>24.1</v>
      </c>
      <c r="DX7" s="25">
        <v>13.39</v>
      </c>
      <c r="DY7" s="25">
        <v>14.85</v>
      </c>
      <c r="DZ7" s="25">
        <v>16.88</v>
      </c>
      <c r="EA7" s="25">
        <v>18.28</v>
      </c>
      <c r="EB7" s="25">
        <v>19.61</v>
      </c>
      <c r="EC7" s="25">
        <v>22.3</v>
      </c>
      <c r="ED7" s="25">
        <v>0.95</v>
      </c>
      <c r="EE7" s="25">
        <v>1.1399999999999999</v>
      </c>
      <c r="EF7" s="25">
        <v>1.32</v>
      </c>
      <c r="EG7" s="25">
        <v>0.88</v>
      </c>
      <c r="EH7" s="25">
        <v>0.67</v>
      </c>
      <c r="EI7" s="25">
        <v>0.54</v>
      </c>
      <c r="EJ7" s="25">
        <v>0.5</v>
      </c>
      <c r="EK7" s="25">
        <v>0.52</v>
      </c>
      <c r="EL7" s="25">
        <v>0.53</v>
      </c>
      <c r="EM7" s="25">
        <v>0.48</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108</v>
      </c>
      <c r="D13" t="s">
        <v>109</v>
      </c>
      <c r="E13" t="s">
        <v>109</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2023-02-12T23:48:18Z</cp:lastPrinted>
  <dcterms:created xsi:type="dcterms:W3CDTF">2022-12-01T01:04:37Z</dcterms:created>
  <dcterms:modified xsi:type="dcterms:W3CDTF">2023-02-13T08:52:34Z</dcterms:modified>
  <cp:category/>
</cp:coreProperties>
</file>