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13 久万高原町\"/>
    </mc:Choice>
  </mc:AlternateContent>
  <workbookProtection workbookAlgorithmName="SHA-512" workbookHashValue="2VNdSQ2xjAvAfCcAxEQIoeE0g/CXFHLSmD1z3wE+Wgdp3p1GzbGXjT+2FXCyRYpJjTFa4VXqupllWlm/xNz/Kg==" workbookSaltValue="7po0eXbn6KvNIb5X5dhCRQ==" workbookSpinCount="100000" lockStructure="1"/>
  <bookViews>
    <workbookView xWindow="-120" yWindow="-120" windowWidth="20730" windowHeight="111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<sst xmlns="http://schemas.openxmlformats.org/spreadsheetml/2006/main" count="228" uniqueCount="114">
  <si>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</si>
  <si>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</si>
  <si>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</si>
  <si>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</si>
  <si>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</si>
  <si>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</si>
  <si>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</si>
  <si>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</si>
  <si>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</si>
  <si>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</si>
  <si>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</si>
  <si>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</si>
  <si>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</si>
  <si>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</si>
  <si>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</si>
  <si>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</si>
  <si>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</si>
  <si>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</si>
  <si>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</si>
  <si>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</si>
  <si>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</si>
  <si>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</si>
  <si>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</si>
  <si>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</si>
  <si>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</si>
  <si>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</si>
  <si>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</si>
  <si>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</si>
  <si>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</si>
  <si>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</si>
  <si>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</si>
  <si>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</si>
  <si>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</si>
  <si>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</si>
  <si>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</si>
  <si>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</si>
  <si>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</si>
  <si>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</si>
  <si>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</si>
  <si>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</si>
  <si>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</si>
  <si>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</si>
  <si>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</si>
  <si>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</si>
  <si>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</si>
  <si>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</si>
  <si>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</si>
  <si>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</si>
  <si>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</si>
  <si>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</si>
  <si>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</si>
  <si>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</si>
  <si>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</si>
  <si>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</si>
  <si>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</si>
  <si>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</si>
  <si>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</si>
  <si>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</si>
  <si>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</si>
  <si>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</si>
  <si>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</si>
  <si>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</si>
  <si>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</si>
  <si>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</si>
  <si>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</si>
  <si>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</si>
  <si>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</si>
  <si>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</si>
  <si>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</si>
  <si>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</si>
  <si>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</si>
  <si>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</si>
  <si>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</si>
  <si>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</si>
  <si>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</si>
  <si>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</si>
  <si>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</si>
  <si>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</si>
  <si>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</si>
  <si>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</si>
  <si>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</si>
  <si>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</si>
  <si>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</si>
  <si>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</si>
  <si>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</si>
  <si>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</si>
  <si>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</si>
  <si>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</si>
  <si>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</si>
  <si>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</si>
  <si>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</si>
  <si>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</si>
  <si>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</si>
  <si>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久万高原町</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</si>
  <si>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</si>
  <si>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</si>
  <si>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</si>
  <si>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</si>
  <si>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</si>
  <si>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</si>
  <si>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</si>
  <si>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</si>
  <si>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</si>
  <si>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</si>
  <si>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</si>
  <si>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</si>
  <si>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</si>
  <si>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</si>
  <si>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</si>
  <si>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</si>
  <si>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</si>
  <si>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施設数が68箇所と多いため、有形固定資産減価償却率は類似団体平均値の1.7倍となっている。また、1給水区域内でも集落や人家が点在しているため、1給水区域内の管路が長く、管路更新率が低くなっているが、管路の更新を不具合箇所から優先的に行っており、住民生活には支障が出ないようにしている。また、重要度に応じた施設の耐震化や基幹管路の耐震化を検討した上での改良が必要である。施設統合については、施設間の距離がかなり離れているため、多額の経費を要することが予想されるので非常に難しい。</t>
    <rPh sb="1" eb="4">
      <t>シセツスウ</t>
    </rPh>
    <rPh sb="7" eb="9">
      <t>カショ</t>
    </rPh>
    <rPh sb="10" eb="11">
      <t>オオ</t>
    </rPh>
    <rPh sb="15" eb="21">
      <t>ユウケイコテイシサン</t>
    </rPh>
    <rPh sb="21" eb="26">
      <t>ゲンカショウキャクリツ</t>
    </rPh>
    <rPh sb="27" eb="34">
      <t>ルイジダンタイヘイキンチ</t>
    </rPh>
    <rPh sb="38" eb="39">
      <t>バイ</t>
    </rPh>
    <rPh sb="50" eb="55">
      <t>キュウスイクイキナイ</t>
    </rPh>
    <rPh sb="57" eb="59">
      <t>シュウラク</t>
    </rPh>
    <rPh sb="60" eb="62">
      <t>ジンカ</t>
    </rPh>
    <rPh sb="63" eb="65">
      <t>テンザイ</t>
    </rPh>
    <rPh sb="73" eb="78">
      <t>キュウスイクイキナイ</t>
    </rPh>
    <rPh sb="79" eb="81">
      <t>カンロ</t>
    </rPh>
    <rPh sb="82" eb="83">
      <t>ナガ</t>
    </rPh>
    <rPh sb="85" eb="90">
      <t>カンロコウシンリツ</t>
    </rPh>
    <rPh sb="91" eb="92">
      <t>ヒク</t>
    </rPh>
    <rPh sb="100" eb="102">
      <t>カンロ</t>
    </rPh>
    <rPh sb="103" eb="105">
      <t>コウシン</t>
    </rPh>
    <rPh sb="106" eb="111">
      <t>フグアイカショ</t>
    </rPh>
    <rPh sb="113" eb="116">
      <t>ユウセンテキ</t>
    </rPh>
    <rPh sb="117" eb="118">
      <t>オコナ</t>
    </rPh>
    <rPh sb="123" eb="127">
      <t>ジュウミンセイカツ</t>
    </rPh>
    <rPh sb="129" eb="131">
      <t>シショウ</t>
    </rPh>
    <rPh sb="132" eb="133">
      <t>デ</t>
    </rPh>
    <rPh sb="146" eb="149">
      <t>ジュウヨウド</t>
    </rPh>
    <rPh sb="150" eb="151">
      <t>オウ</t>
    </rPh>
    <rPh sb="153" eb="155">
      <t>シセツ</t>
    </rPh>
    <rPh sb="156" eb="159">
      <t>タイシンカ</t>
    </rPh>
    <rPh sb="160" eb="164">
      <t>キカンカンロ</t>
    </rPh>
    <rPh sb="165" eb="168">
      <t>タイシンカ</t>
    </rPh>
    <rPh sb="169" eb="171">
      <t>ケントウ</t>
    </rPh>
    <rPh sb="173" eb="174">
      <t>ウエ</t>
    </rPh>
    <rPh sb="176" eb="178">
      <t>カイリョウ</t>
    </rPh>
    <rPh sb="179" eb="181">
      <t>ヒツヨウ</t>
    </rPh>
    <rPh sb="185" eb="189">
      <t>シセツトウゴウ</t>
    </rPh>
    <rPh sb="195" eb="198">
      <t>シセツカン</t>
    </rPh>
    <rPh sb="199" eb="201">
      <t>キョリ</t>
    </rPh>
    <rPh sb="205" eb="206">
      <t>ハナ</t>
    </rPh>
    <rPh sb="213" eb="215">
      <t>タガク</t>
    </rPh>
    <rPh sb="216" eb="218">
      <t>ケイヒ</t>
    </rPh>
    <rPh sb="219" eb="220">
      <t>ヨウ</t>
    </rPh>
    <rPh sb="225" eb="227">
      <t>ヨソウ</t>
    </rPh>
    <rPh sb="232" eb="234">
      <t>ヒジョウ</t>
    </rPh>
    <rPh sb="235" eb="236">
      <t>ムズカ</t>
    </rPh>
    <phoneticPr fontId="4"/>
  </si>
  <si>
    <t>　給水原価を下げ、料金回収率及び有収率を上げる必要があるが、企業債残高を急に少なくすることは困難である。また、高齢化・過疎化による給水人口の減少や、節水意識の浸透による水需要の減少などによる料金収入の減少が予想される。しかし、高齢者が多いことなどを考えると、安易な料金値上げは行えないのも現状である。
　累積欠損金比率、流動比率、有形固定資産減価償却率、経営戦略を踏まえ、適正な料金設定や健全な事業経営等について検討していく。
　また、給水区域ごとに異なる高齢化・過疎化に対応するため、ろ過方式を変更し維持管理作業の軽減を図るとともに、浄水施設の閉鎖等に伴う給水方法の変更なども検討が必要である。</t>
    <rPh sb="1" eb="5">
      <t>キュウスイゲンカ</t>
    </rPh>
    <rPh sb="6" eb="7">
      <t>サ</t>
    </rPh>
    <rPh sb="9" eb="14">
      <t>リョウキンカイシュウリツ</t>
    </rPh>
    <rPh sb="14" eb="15">
      <t>オヨ</t>
    </rPh>
    <rPh sb="16" eb="19">
      <t>ユウシュウリツ</t>
    </rPh>
    <rPh sb="20" eb="21">
      <t>ア</t>
    </rPh>
    <rPh sb="23" eb="25">
      <t>ヒツヨウ</t>
    </rPh>
    <rPh sb="30" eb="35">
      <t>キギョウサイザンダカ</t>
    </rPh>
    <rPh sb="36" eb="37">
      <t>キュウ</t>
    </rPh>
    <rPh sb="38" eb="39">
      <t>スク</t>
    </rPh>
    <rPh sb="46" eb="48">
      <t>コンナン</t>
    </rPh>
    <rPh sb="55" eb="58">
      <t>コウレイカ</t>
    </rPh>
    <rPh sb="59" eb="62">
      <t>カソカ</t>
    </rPh>
    <rPh sb="65" eb="69">
      <t>キュウスイジンコウ</t>
    </rPh>
    <rPh sb="70" eb="72">
      <t>ゲンショウ</t>
    </rPh>
    <rPh sb="74" eb="78">
      <t>セッスイイシキ</t>
    </rPh>
    <rPh sb="79" eb="81">
      <t>シントウ</t>
    </rPh>
    <rPh sb="84" eb="87">
      <t>ミズジュヨウ</t>
    </rPh>
    <rPh sb="88" eb="90">
      <t>ゲンショウ</t>
    </rPh>
    <rPh sb="95" eb="99">
      <t>リョウキンシュウニュウ</t>
    </rPh>
    <rPh sb="100" eb="102">
      <t>ゲンショウ</t>
    </rPh>
    <rPh sb="103" eb="105">
      <t>ヨソウ</t>
    </rPh>
    <rPh sb="113" eb="116">
      <t>コウレイシャ</t>
    </rPh>
    <rPh sb="117" eb="118">
      <t>オオ</t>
    </rPh>
    <rPh sb="124" eb="125">
      <t>カンガ</t>
    </rPh>
    <rPh sb="129" eb="131">
      <t>アンイ</t>
    </rPh>
    <rPh sb="132" eb="136">
      <t>リョウキンネア</t>
    </rPh>
    <rPh sb="138" eb="139">
      <t>オコナ</t>
    </rPh>
    <rPh sb="144" eb="146">
      <t>ゲンジョウ</t>
    </rPh>
    <rPh sb="152" eb="159">
      <t>ルイセキケッソンキンヒリツ</t>
    </rPh>
    <rPh sb="160" eb="164">
      <t>リュウドウヒリツ</t>
    </rPh>
    <rPh sb="165" eb="171">
      <t>ユウケイコテイシサン</t>
    </rPh>
    <rPh sb="171" eb="176">
      <t>ゲンカショウキャクリツ</t>
    </rPh>
    <rPh sb="177" eb="181">
      <t>ケイエイセンリャク</t>
    </rPh>
    <rPh sb="182" eb="183">
      <t>フ</t>
    </rPh>
    <rPh sb="186" eb="188">
      <t>テキセイ</t>
    </rPh>
    <rPh sb="189" eb="193">
      <t>リョウキンセッテイ</t>
    </rPh>
    <rPh sb="194" eb="196">
      <t>ケンゼン</t>
    </rPh>
    <rPh sb="197" eb="202">
      <t>ジギョウケイエイトウ</t>
    </rPh>
    <rPh sb="206" eb="208">
      <t>ケントウ</t>
    </rPh>
    <rPh sb="218" eb="222">
      <t>キュウスイクイキ</t>
    </rPh>
    <rPh sb="225" eb="226">
      <t>コト</t>
    </rPh>
    <rPh sb="228" eb="231">
      <t>コウレイカ</t>
    </rPh>
    <rPh sb="232" eb="235">
      <t>カソカ</t>
    </rPh>
    <rPh sb="236" eb="238">
      <t>タイオウ</t>
    </rPh>
    <rPh sb="244" eb="247">
      <t>カホウシキ</t>
    </rPh>
    <rPh sb="248" eb="250">
      <t>ヘンコウ</t>
    </rPh>
    <rPh sb="251" eb="257">
      <t>イジカンリサギョウ</t>
    </rPh>
    <rPh sb="258" eb="260">
      <t>ケイゲン</t>
    </rPh>
    <rPh sb="261" eb="262">
      <t>ハカ</t>
    </rPh>
    <rPh sb="268" eb="272">
      <t>ジョウスイシセツ</t>
    </rPh>
    <rPh sb="273" eb="276">
      <t>ヘイサトウ</t>
    </rPh>
    <rPh sb="277" eb="278">
      <t>トモナ</t>
    </rPh>
    <rPh sb="279" eb="283">
      <t>キュウスイホウホウ</t>
    </rPh>
    <rPh sb="284" eb="286">
      <t>ヘンコウ</t>
    </rPh>
    <rPh sb="289" eb="291">
      <t>ケントウ</t>
    </rPh>
    <rPh sb="292" eb="294">
      <t>ヒツヨウ</t>
    </rPh>
    <phoneticPr fontId="4"/>
  </si>
  <si>
    <t>　本町は、簡易水道施設15箇所、条例水道施設9箇所、共同給水施設44箇所の合計68箇所の水道施設が点在している。
　令和３年度は営業収益が若干減り、営業費用が大幅に増加したため、経常収支比率は類似団体平均値を下回っている。累積欠損金はないが、企業債元金の償還を、一般会計繰出金に100％頼っているため、流動比率は低くなっている。また、企業債の償還は進んでいるので、企業債残高対給水収益比率は下がってきている。経常費用が増加したため、給水原価が上がり、料金回収率が下がった。。
　過疎は進んでいくが施設数はほとんど減らないため、施設利用率は類似団体平均値とほぼ同じになっており、管路の管理はほぼ適正に行えているので、有収率が類似団体平均値を下回っていても問題ないと思われる。</t>
    <rPh sb="1" eb="3">
      <t>ホンマチ</t>
    </rPh>
    <rPh sb="5" eb="11">
      <t>カンイスイドウシセツ</t>
    </rPh>
    <rPh sb="13" eb="15">
      <t>カショ</t>
    </rPh>
    <rPh sb="16" eb="18">
      <t>ジョウレイ</t>
    </rPh>
    <rPh sb="18" eb="20">
      <t>スイドウ</t>
    </rPh>
    <rPh sb="20" eb="22">
      <t>シセツ</t>
    </rPh>
    <rPh sb="23" eb="25">
      <t>カショ</t>
    </rPh>
    <rPh sb="26" eb="32">
      <t>キョウドウキュウスイシセツ</t>
    </rPh>
    <rPh sb="34" eb="36">
      <t>カショ</t>
    </rPh>
    <rPh sb="37" eb="39">
      <t>ゴウケイ</t>
    </rPh>
    <rPh sb="41" eb="43">
      <t>カショ</t>
    </rPh>
    <rPh sb="44" eb="46">
      <t>スイドウ</t>
    </rPh>
    <rPh sb="46" eb="48">
      <t>シセツ</t>
    </rPh>
    <rPh sb="49" eb="51">
      <t>テンザイ</t>
    </rPh>
    <rPh sb="58" eb="60">
      <t>レイワ</t>
    </rPh>
    <rPh sb="61" eb="63">
      <t>ネンド</t>
    </rPh>
    <rPh sb="64" eb="68">
      <t>エイギョウシュウエキ</t>
    </rPh>
    <rPh sb="69" eb="71">
      <t>ジャッカン</t>
    </rPh>
    <rPh sb="71" eb="72">
      <t>ヘ</t>
    </rPh>
    <rPh sb="74" eb="78">
      <t>エイギョウヒヨウ</t>
    </rPh>
    <rPh sb="79" eb="81">
      <t>オオハバ</t>
    </rPh>
    <rPh sb="82" eb="84">
      <t>ゾウカ</t>
    </rPh>
    <rPh sb="89" eb="95">
      <t>ケイジョウシュウシヒリツ</t>
    </rPh>
    <rPh sb="96" eb="100">
      <t>ルイジダンタイ</t>
    </rPh>
    <rPh sb="100" eb="103">
      <t>ヘイキンチ</t>
    </rPh>
    <rPh sb="104" eb="106">
      <t>シタマワ</t>
    </rPh>
    <rPh sb="111" eb="116">
      <t>ルイセキケッソンキン</t>
    </rPh>
    <rPh sb="121" eb="126">
      <t>キギョウサイガンキン</t>
    </rPh>
    <rPh sb="127" eb="129">
      <t>ショウカン</t>
    </rPh>
    <rPh sb="131" eb="135">
      <t>イッパンカイケイ</t>
    </rPh>
    <rPh sb="143" eb="144">
      <t>タヨ</t>
    </rPh>
    <rPh sb="151" eb="155">
      <t>リュウドウヒリツ</t>
    </rPh>
    <rPh sb="156" eb="157">
      <t>ヒク</t>
    </rPh>
    <rPh sb="167" eb="170">
      <t>キギョウサイ</t>
    </rPh>
    <rPh sb="171" eb="173">
      <t>ショウカン</t>
    </rPh>
    <rPh sb="174" eb="175">
      <t>スス</t>
    </rPh>
    <rPh sb="182" eb="188">
      <t>キギョウサイザンダカタイ</t>
    </rPh>
    <rPh sb="195" eb="196">
      <t>サ</t>
    </rPh>
    <rPh sb="204" eb="208">
      <t>ケイジョウヒヨウ</t>
    </rPh>
    <rPh sb="209" eb="211">
      <t>ゾウカ</t>
    </rPh>
    <rPh sb="216" eb="220">
      <t>キュウスイゲンカ</t>
    </rPh>
    <rPh sb="221" eb="222">
      <t>ア</t>
    </rPh>
    <rPh sb="225" eb="230">
      <t>リョウキンカイシュウリツ</t>
    </rPh>
    <rPh sb="231" eb="232">
      <t>サ</t>
    </rPh>
    <rPh sb="239" eb="241">
      <t>カソ</t>
    </rPh>
    <rPh sb="242" eb="243">
      <t>スス</t>
    </rPh>
    <rPh sb="248" eb="251">
      <t>シセツスウ</t>
    </rPh>
    <rPh sb="256" eb="257">
      <t>ヘ</t>
    </rPh>
    <rPh sb="263" eb="268">
      <t>シセツリヨウリツ</t>
    </rPh>
    <rPh sb="269" eb="276">
      <t>ルイジダンタイヘイキンチ</t>
    </rPh>
    <rPh sb="279" eb="280">
      <t>オナ</t>
    </rPh>
    <rPh sb="288" eb="290">
      <t>カンロ</t>
    </rPh>
    <rPh sb="291" eb="293">
      <t>カンリ</t>
    </rPh>
    <rPh sb="296" eb="298">
      <t>テキセイ</t>
    </rPh>
    <rPh sb="299" eb="300">
      <t>オコナ</t>
    </rPh>
    <rPh sb="307" eb="310">
      <t>ユウシュウリツ</t>
    </rPh>
    <rPh sb="311" eb="315">
      <t>ルイジダンタイ</t>
    </rPh>
    <rPh sb="315" eb="318">
      <t>ヘイキンチ</t>
    </rPh>
    <rPh sb="319" eb="321">
      <t>シタマワ</t>
    </rPh>
    <rPh sb="326" eb="328">
      <t>モンダイ</t>
    </rPh>
    <rPh sb="331" eb="332">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</si>
</sst>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0.05</c:v>
                </c:pt>
                <c:pt idx="1">
                  <c:v>0.08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AA9-412D-B104-D7CB7D37D23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0.04</c:v>
                </c:pt>
                <c:pt idx="2">
                  <c:v>0.19</c:v>
                </c:pt>
                <c:pt idx="3">
                  <c:v>0.26</c:v>
                </c:pt>
                <c:pt idx="4">
                  <c:v>0.28999999999999998</c:v>
                </c:pt>
              </c:numCache>
            </c:numRef>
          </c:val>
          <c:smooth val="0"/>
          <c:extLst>
            <c:ext xmlns:c16="http://schemas.microsoft.com/office/drawing/2014/chart" uri="{C3380CC4-5D6E-409C-BE32-E72D297353CC}">
              <c16:uniqueId val="{00000001-FAA9-412D-B104-D7CB7D37D23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59.6</c:v>
                </c:pt>
                <c:pt idx="1">
                  <c:v>57.99</c:v>
                </c:pt>
                <c:pt idx="2">
                  <c:v>55.35</c:v>
                </c:pt>
                <c:pt idx="3">
                  <c:v>56.54</c:v>
                </c:pt>
                <c:pt idx="4">
                  <c:v>54.29</c:v>
                </c:pt>
              </c:numCache>
            </c:numRef>
          </c:val>
          <c:extLst>
            <c:ext xmlns:c16="http://schemas.microsoft.com/office/drawing/2014/chart" uri="{C3380CC4-5D6E-409C-BE32-E72D297353CC}">
              <c16:uniqueId val="{00000000-5DFC-4465-9ED7-7FDDA1309CA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63.01</c:v>
                </c:pt>
                <c:pt idx="1">
                  <c:v>52.63</c:v>
                </c:pt>
                <c:pt idx="2">
                  <c:v>55.3</c:v>
                </c:pt>
                <c:pt idx="3">
                  <c:v>54.14</c:v>
                </c:pt>
                <c:pt idx="4">
                  <c:v>53.79</c:v>
                </c:pt>
              </c:numCache>
            </c:numRef>
          </c:val>
          <c:smooth val="0"/>
          <c:extLst>
            <c:ext xmlns:c16="http://schemas.microsoft.com/office/drawing/2014/chart" uri="{C3380CC4-5D6E-409C-BE32-E72D297353CC}">
              <c16:uniqueId val="{00000001-5DFC-4465-9ED7-7FDDA1309CA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69.260000000000005</c:v>
                </c:pt>
                <c:pt idx="1">
                  <c:v>68.89</c:v>
                </c:pt>
                <c:pt idx="2">
                  <c:v>69.89</c:v>
                </c:pt>
                <c:pt idx="3">
                  <c:v>69.47</c:v>
                </c:pt>
                <c:pt idx="4">
                  <c:v>69.92</c:v>
                </c:pt>
              </c:numCache>
            </c:numRef>
          </c:val>
          <c:extLst>
            <c:ext xmlns:c16="http://schemas.microsoft.com/office/drawing/2014/chart" uri="{C3380CC4-5D6E-409C-BE32-E72D297353CC}">
              <c16:uniqueId val="{00000000-6F4D-418D-B702-BAC3D2E72F3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77.489999999999995</c:v>
                </c:pt>
                <c:pt idx="1">
                  <c:v>78.83</c:v>
                </c:pt>
                <c:pt idx="2">
                  <c:v>78.319999999999993</c:v>
                </c:pt>
                <c:pt idx="3">
                  <c:v>76.239999999999995</c:v>
                </c:pt>
                <c:pt idx="4">
                  <c:v>73.81</c:v>
                </c:pt>
              </c:numCache>
            </c:numRef>
          </c:val>
          <c:smooth val="0"/>
          <c:extLst>
            <c:ext xmlns:c16="http://schemas.microsoft.com/office/drawing/2014/chart" uri="{C3380CC4-5D6E-409C-BE32-E72D297353CC}">
              <c16:uniqueId val="{00000001-6F4D-418D-B702-BAC3D2E72F3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104.94</c:v>
                </c:pt>
                <c:pt idx="1">
                  <c:v>101.87</c:v>
                </c:pt>
                <c:pt idx="2">
                  <c:v>103.96</c:v>
                </c:pt>
                <c:pt idx="3">
                  <c:v>104.53</c:v>
                </c:pt>
                <c:pt idx="4">
                  <c:v>95.19</c:v>
                </c:pt>
              </c:numCache>
            </c:numRef>
          </c:val>
          <c:extLst>
            <c:ext xmlns:c16="http://schemas.microsoft.com/office/drawing/2014/chart" uri="{C3380CC4-5D6E-409C-BE32-E72D297353CC}">
              <c16:uniqueId val="{00000000-9731-46BA-AA63-4A3B3C4C6DE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105.17</c:v>
                </c:pt>
                <c:pt idx="1">
                  <c:v>99.53</c:v>
                </c:pt>
                <c:pt idx="2">
                  <c:v>100.27</c:v>
                </c:pt>
                <c:pt idx="3">
                  <c:v>103.57</c:v>
                </c:pt>
                <c:pt idx="4">
                  <c:v>100.97</c:v>
                </c:pt>
              </c:numCache>
            </c:numRef>
          </c:val>
          <c:smooth val="0"/>
          <c:extLst>
            <c:ext xmlns:c16="http://schemas.microsoft.com/office/drawing/2014/chart" uri="{C3380CC4-5D6E-409C-BE32-E72D297353CC}">
              <c16:uniqueId val="{00000001-9731-46BA-AA63-4A3B3C4C6DE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54.12</c:v>
                </c:pt>
                <c:pt idx="1">
                  <c:v>56.2</c:v>
                </c:pt>
                <c:pt idx="2">
                  <c:v>60.6</c:v>
                </c:pt>
                <c:pt idx="3">
                  <c:v>60.07</c:v>
                </c:pt>
                <c:pt idx="4">
                  <c:v>61.6</c:v>
                </c:pt>
              </c:numCache>
            </c:numRef>
          </c:val>
          <c:extLst>
            <c:ext xmlns:c16="http://schemas.microsoft.com/office/drawing/2014/chart" uri="{C3380CC4-5D6E-409C-BE32-E72D297353CC}">
              <c16:uniqueId val="{00000000-6E4E-4BFE-9B21-4599EB6319C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49.75</c:v>
                </c:pt>
                <c:pt idx="1">
                  <c:v>41.07</c:v>
                </c:pt>
                <c:pt idx="2">
                  <c:v>34.83</c:v>
                </c:pt>
                <c:pt idx="3">
                  <c:v>31.44</c:v>
                </c:pt>
                <c:pt idx="4">
                  <c:v>35.43</c:v>
                </c:pt>
              </c:numCache>
            </c:numRef>
          </c:val>
          <c:smooth val="0"/>
          <c:extLst>
            <c:ext xmlns:c16="http://schemas.microsoft.com/office/drawing/2014/chart" uri="{C3380CC4-5D6E-409C-BE32-E72D297353CC}">
              <c16:uniqueId val="{00000001-6E4E-4BFE-9B21-4599EB6319C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46-4271-8ADA-9FF986A68EE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6.45</c:v>
                </c:pt>
                <c:pt idx="1">
                  <c:v>5.94</c:v>
                </c:pt>
                <c:pt idx="2">
                  <c:v>10.050000000000001</c:v>
                </c:pt>
                <c:pt idx="3">
                  <c:v>10.78</c:v>
                </c:pt>
                <c:pt idx="4">
                  <c:v>11.16</c:v>
                </c:pt>
              </c:numCache>
            </c:numRef>
          </c:val>
          <c:smooth val="0"/>
          <c:extLst>
            <c:ext xmlns:c16="http://schemas.microsoft.com/office/drawing/2014/chart" uri="{C3380CC4-5D6E-409C-BE32-E72D297353CC}">
              <c16:uniqueId val="{00000001-C846-4271-8ADA-9FF986A68EE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30-4B35-9175-6B796868BFE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4.53</c:v>
                </c:pt>
                <c:pt idx="2">
                  <c:v>8.57</c:v>
                </c:pt>
                <c:pt idx="3">
                  <c:v>5.78</c:v>
                </c:pt>
                <c:pt idx="4">
                  <c:v>8.73</c:v>
                </c:pt>
              </c:numCache>
            </c:numRef>
          </c:val>
          <c:smooth val="0"/>
          <c:extLst>
            <c:ext xmlns:c16="http://schemas.microsoft.com/office/drawing/2014/chart" uri="{C3380CC4-5D6E-409C-BE32-E72D297353CC}">
              <c16:uniqueId val="{00000001-8B30-4B35-9175-6B796868BFE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24.33</c:v>
                </c:pt>
                <c:pt idx="1">
                  <c:v>30.65</c:v>
                </c:pt>
                <c:pt idx="2">
                  <c:v>29.17</c:v>
                </c:pt>
                <c:pt idx="3">
                  <c:v>41.06</c:v>
                </c:pt>
                <c:pt idx="4">
                  <c:v>46.2</c:v>
                </c:pt>
              </c:numCache>
            </c:numRef>
          </c:val>
          <c:extLst>
            <c:ext xmlns:c16="http://schemas.microsoft.com/office/drawing/2014/chart" uri="{C3380CC4-5D6E-409C-BE32-E72D297353CC}">
              <c16:uniqueId val="{00000000-C7A4-4885-B156-6387C727487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155.44999999999999</c:v>
                </c:pt>
                <c:pt idx="1">
                  <c:v>183.95</c:v>
                </c:pt>
                <c:pt idx="2">
                  <c:v>139.66999999999999</c:v>
                </c:pt>
                <c:pt idx="3">
                  <c:v>92.24</c:v>
                </c:pt>
                <c:pt idx="4">
                  <c:v>116</c:v>
                </c:pt>
              </c:numCache>
            </c:numRef>
          </c:val>
          <c:smooth val="0"/>
          <c:extLst>
            <c:ext xmlns:c16="http://schemas.microsoft.com/office/drawing/2014/chart" uri="{C3380CC4-5D6E-409C-BE32-E72D297353CC}">
              <c16:uniqueId val="{00000001-C7A4-4885-B156-6387C727487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2251.9499999999998</c:v>
                </c:pt>
                <c:pt idx="1">
                  <c:v>2078.2399999999998</c:v>
                </c:pt>
                <c:pt idx="2">
                  <c:v>2097.15</c:v>
                </c:pt>
                <c:pt idx="3">
                  <c:v>1657.06</c:v>
                </c:pt>
                <c:pt idx="4">
                  <c:v>1531.56</c:v>
                </c:pt>
              </c:numCache>
            </c:numRef>
          </c:val>
          <c:extLst>
            <c:ext xmlns:c16="http://schemas.microsoft.com/office/drawing/2014/chart" uri="{C3380CC4-5D6E-409C-BE32-E72D297353CC}">
              <c16:uniqueId val="{00000000-E62B-46B2-9076-B5502C3AEBC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1039.78</c:v>
                </c:pt>
                <c:pt idx="1">
                  <c:v>1272.18</c:v>
                </c:pt>
                <c:pt idx="2">
                  <c:v>1390.57</c:v>
                </c:pt>
                <c:pt idx="3">
                  <c:v>1546.97</c:v>
                </c:pt>
                <c:pt idx="4">
                  <c:v>1471.36</c:v>
                </c:pt>
              </c:numCache>
            </c:numRef>
          </c:val>
          <c:smooth val="0"/>
          <c:extLst>
            <c:ext xmlns:c16="http://schemas.microsoft.com/office/drawing/2014/chart" uri="{C3380CC4-5D6E-409C-BE32-E72D297353CC}">
              <c16:uniqueId val="{00000001-E62B-46B2-9076-B5502C3AEBC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60.77</c:v>
                </c:pt>
                <c:pt idx="1">
                  <c:v>60.38</c:v>
                </c:pt>
                <c:pt idx="2">
                  <c:v>61.56</c:v>
                </c:pt>
                <c:pt idx="3">
                  <c:v>69.7</c:v>
                </c:pt>
                <c:pt idx="4">
                  <c:v>63.83</c:v>
                </c:pt>
              </c:numCache>
            </c:numRef>
          </c:val>
          <c:extLst>
            <c:ext xmlns:c16="http://schemas.microsoft.com/office/drawing/2014/chart" uri="{C3380CC4-5D6E-409C-BE32-E72D297353CC}">
              <c16:uniqueId val="{00000000-243F-4E0C-B5A4-8B4E612393B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82.35</c:v>
                </c:pt>
                <c:pt idx="1">
                  <c:v>75.83</c:v>
                </c:pt>
                <c:pt idx="2">
                  <c:v>62.43</c:v>
                </c:pt>
                <c:pt idx="3">
                  <c:v>51.1</c:v>
                </c:pt>
                <c:pt idx="4">
                  <c:v>51.76</c:v>
                </c:pt>
              </c:numCache>
            </c:numRef>
          </c:val>
          <c:smooth val="0"/>
          <c:extLst>
            <c:ext xmlns:c16="http://schemas.microsoft.com/office/drawing/2014/chart" uri="{C3380CC4-5D6E-409C-BE32-E72D297353CC}">
              <c16:uniqueId val="{00000001-243F-4E0C-B5A4-8B4E612393B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270.92</c:v>
                </c:pt>
                <c:pt idx="1">
                  <c:v>273.77</c:v>
                </c:pt>
                <c:pt idx="2">
                  <c:v>244.8</c:v>
                </c:pt>
                <c:pt idx="3">
                  <c:v>238.54</c:v>
                </c:pt>
                <c:pt idx="4">
                  <c:v>261.89999999999998</c:v>
                </c:pt>
              </c:numCache>
            </c:numRef>
          </c:val>
          <c:extLst>
            <c:ext xmlns:c16="http://schemas.microsoft.com/office/drawing/2014/chart" uri="{C3380CC4-5D6E-409C-BE32-E72D297353CC}">
              <c16:uniqueId val="{00000000-9810-4814-B3F1-23B904AE301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181.75</c:v>
                </c:pt>
                <c:pt idx="1">
                  <c:v>181.94</c:v>
                </c:pt>
                <c:pt idx="2">
                  <c:v>224.51</c:v>
                </c:pt>
                <c:pt idx="3">
                  <c:v>269.64</c:v>
                </c:pt>
                <c:pt idx="4">
                  <c:v>276.18</c:v>
                </c:pt>
              </c:numCache>
            </c:numRef>
          </c:val>
          <c:smooth val="0"/>
          <c:extLst>
            <c:ext xmlns:c16="http://schemas.microsoft.com/office/drawing/2014/chart" uri="{C3380CC4-5D6E-409C-BE32-E72D297353CC}">
              <c16:uniqueId val="{00000001-9810-4814-B3F1-23B904AE301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久万高原町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C2</v>
      </c>
      <c r="X8" s="44"/>
      <c r="Y8" s="44"/>
      <c r="Z8" s="44"/>
      <c r="AA8" s="44"/>
      <c r="AB8" s="44"/>
      <c r="AC8" s="44"/>
      <c r="AD8" s="44" t="str">
        <f>データ!$M$6</f>
        <v>非設置</v>
      </c>
      <c r="AE8" s="44"/>
      <c r="AF8" s="44"/>
      <c r="AG8" s="44"/>
      <c r="AH8" s="44"/>
      <c r="AI8" s="44"/>
      <c r="AJ8" s="44"/>
      <c r="AK8" s="2"/>
      <c r="AL8" s="45">
        <f>データ!$R$6</f>
        <v>7650</v>
      </c>
      <c r="AM8" s="45"/>
      <c r="AN8" s="45"/>
      <c r="AO8" s="45"/>
      <c r="AP8" s="45"/>
      <c r="AQ8" s="45"/>
      <c r="AR8" s="45"/>
      <c r="AS8" s="45"/>
      <c r="AT8" s="46">
        <f>データ!$S$6</f>
        <v>583.69000000000005</v>
      </c>
      <c r="AU8" s="47"/>
      <c r="AV8" s="47"/>
      <c r="AW8" s="47"/>
      <c r="AX8" s="47"/>
      <c r="AY8" s="47"/>
      <c r="AZ8" s="47"/>
      <c r="BA8" s="47"/>
      <c r="BB8" s="48">
        <f>データ!$T$6</f>
        <v>13.11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62.29</v>
      </c>
      <c r="J10" s="47"/>
      <c r="K10" s="47"/>
      <c r="L10" s="47"/>
      <c r="M10" s="47"/>
      <c r="N10" s="47"/>
      <c r="O10" s="81"/>
      <c r="P10" s="48">
        <f>データ!$P$6</f>
        <v>92.36</v>
      </c>
      <c r="Q10" s="48"/>
      <c r="R10" s="48"/>
      <c r="S10" s="48"/>
      <c r="T10" s="48"/>
      <c r="U10" s="48"/>
      <c r="V10" s="48"/>
      <c r="W10" s="45">
        <f>データ!$Q$6</f>
        <v>3351</v>
      </c>
      <c r="X10" s="45"/>
      <c r="Y10" s="45"/>
      <c r="Z10" s="45"/>
      <c r="AA10" s="45"/>
      <c r="AB10" s="45"/>
      <c r="AC10" s="45"/>
      <c r="AD10" s="2"/>
      <c r="AE10" s="2"/>
      <c r="AF10" s="2"/>
      <c r="AG10" s="2"/>
      <c r="AH10" s="2"/>
      <c r="AI10" s="2"/>
      <c r="AJ10" s="2"/>
      <c r="AK10" s="2"/>
      <c r="AL10" s="45">
        <f>データ!$U$6</f>
        <v>6986</v>
      </c>
      <c r="AM10" s="45"/>
      <c r="AN10" s="45"/>
      <c r="AO10" s="45"/>
      <c r="AP10" s="45"/>
      <c r="AQ10" s="45"/>
      <c r="AR10" s="45"/>
      <c r="AS10" s="45"/>
      <c r="AT10" s="46">
        <f>データ!$V$6</f>
        <v>38.159999999999997</v>
      </c>
      <c r="AU10" s="47"/>
      <c r="AV10" s="47"/>
      <c r="AW10" s="47"/>
      <c r="AX10" s="47"/>
      <c r="AY10" s="47"/>
      <c r="AZ10" s="47"/>
      <c r="BA10" s="47"/>
      <c r="BB10" s="48">
        <f>データ!$W$6</f>
        <v>183.07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113</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Y3HcP7qZOLjYvxWKpbTdkMEVf+P+HXAfBaCMb694RpjpGabFalwUjHqSFflQBpZBrLTOP1rTP88Z0vo3hj9oIQ==" saltValue="3Hr8gF4a13jkB45+10oLZ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383864</v>
      </c>
      <c r="D6" s="20">
        <f t="shared" si="3"/>
        <v>46</v>
      </c>
      <c r="E6" s="20">
        <f t="shared" si="3"/>
        <v>1</v>
      </c>
      <c r="F6" s="20">
        <f t="shared" si="3"/>
        <v>0</v>
      </c>
      <c r="G6" s="20">
        <f t="shared" si="3"/>
        <v>5</v>
      </c>
      <c r="H6" s="20" t="str">
        <f t="shared" si="3"/>
        <v>愛媛県　久万高原町</v>
      </c>
      <c r="I6" s="20" t="str">
        <f t="shared" si="3"/>
        <v>法適用</v>
      </c>
      <c r="J6" s="20" t="str">
        <f t="shared" si="3"/>
        <v>水道事業</v>
      </c>
      <c r="K6" s="20" t="str">
        <f t="shared" si="3"/>
        <v>簡易水道事業</v>
      </c>
      <c r="L6" s="20" t="str">
        <f t="shared" si="3"/>
        <v>C2</v>
      </c>
      <c r="M6" s="20" t="str">
        <f t="shared" si="3"/>
        <v>非設置</v>
      </c>
      <c r="N6" s="21" t="str">
        <f t="shared" si="3"/>
        <v>-</v>
      </c>
      <c r="O6" s="21">
        <f t="shared" si="3"/>
        <v>62.29</v>
      </c>
      <c r="P6" s="21">
        <f t="shared" si="3"/>
        <v>92.36</v>
      </c>
      <c r="Q6" s="21">
        <f t="shared" si="3"/>
        <v>3351</v>
      </c>
      <c r="R6" s="21">
        <f t="shared" si="3"/>
        <v>7650</v>
      </c>
      <c r="S6" s="21">
        <f t="shared" si="3"/>
        <v>583.69000000000005</v>
      </c>
      <c r="T6" s="21">
        <f t="shared" si="3"/>
        <v>13.11</v>
      </c>
      <c r="U6" s="21">
        <f t="shared" si="3"/>
        <v>6986</v>
      </c>
      <c r="V6" s="21">
        <f t="shared" si="3"/>
        <v>38.159999999999997</v>
      </c>
      <c r="W6" s="21">
        <f t="shared" si="3"/>
        <v>183.07</v>
      </c>
      <c r="X6" s="22">
        <f>IF(X7="",NA(),X7)</f>
        <v>104.94</v>
      </c>
      <c r="Y6" s="22">
        <f t="shared" ref="Y6:AG6" si="4">IF(Y7="",NA(),Y7)</f>
        <v>101.87</v>
      </c>
      <c r="Z6" s="22">
        <f t="shared" si="4"/>
        <v>103.96</v>
      </c>
      <c r="AA6" s="22">
        <f t="shared" si="4"/>
        <v>104.53</v>
      </c>
      <c r="AB6" s="22">
        <f t="shared" si="4"/>
        <v>95.19</v>
      </c>
      <c r="AC6" s="22">
        <f t="shared" si="4"/>
        <v>105.17</v>
      </c>
      <c r="AD6" s="22">
        <f t="shared" si="4"/>
        <v>99.53</v>
      </c>
      <c r="AE6" s="22">
        <f t="shared" si="4"/>
        <v>100.27</v>
      </c>
      <c r="AF6" s="22">
        <f t="shared" si="4"/>
        <v>103.57</v>
      </c>
      <c r="AG6" s="22">
        <f t="shared" si="4"/>
        <v>100.97</v>
      </c>
      <c r="AH6" s="21" t="str">
        <f>IF(AH7="","",IF(AH7="-","【-】","【"&amp;SUBSTITUTE(TEXT(AH7,"#,##0.00"),"-","△")&amp;"】"))</f>
        <v>【105.46】</v>
      </c>
      <c r="AI6" s="21">
        <f>IF(AI7="",NA(),AI7)</f>
        <v>0</v>
      </c>
      <c r="AJ6" s="21">
        <f t="shared" ref="AJ6:AR6" si="5">IF(AJ7="",NA(),AJ7)</f>
        <v>0</v>
      </c>
      <c r="AK6" s="21">
        <f t="shared" si="5"/>
        <v>0</v>
      </c>
      <c r="AL6" s="21">
        <f t="shared" si="5"/>
        <v>0</v>
      </c>
      <c r="AM6" s="21">
        <f t="shared" si="5"/>
        <v>0</v>
      </c>
      <c r="AN6" s="21">
        <f t="shared" si="5"/>
        <v>0</v>
      </c>
      <c r="AO6" s="22">
        <f t="shared" si="5"/>
        <v>4.53</v>
      </c>
      <c r="AP6" s="22">
        <f t="shared" si="5"/>
        <v>8.57</v>
      </c>
      <c r="AQ6" s="22">
        <f t="shared" si="5"/>
        <v>5.78</v>
      </c>
      <c r="AR6" s="22">
        <f t="shared" si="5"/>
        <v>8.73</v>
      </c>
      <c r="AS6" s="21" t="str">
        <f>IF(AS7="","",IF(AS7="-","【-】","【"&amp;SUBSTITUTE(TEXT(AS7,"#,##0.00"),"-","△")&amp;"】"))</f>
        <v>【28.96】</v>
      </c>
      <c r="AT6" s="22">
        <f>IF(AT7="",NA(),AT7)</f>
        <v>24.33</v>
      </c>
      <c r="AU6" s="22">
        <f t="shared" ref="AU6:BC6" si="6">IF(AU7="",NA(),AU7)</f>
        <v>30.65</v>
      </c>
      <c r="AV6" s="22">
        <f t="shared" si="6"/>
        <v>29.17</v>
      </c>
      <c r="AW6" s="22">
        <f t="shared" si="6"/>
        <v>41.06</v>
      </c>
      <c r="AX6" s="22">
        <f t="shared" si="6"/>
        <v>46.2</v>
      </c>
      <c r="AY6" s="22">
        <f t="shared" si="6"/>
        <v>155.44999999999999</v>
      </c>
      <c r="AZ6" s="22">
        <f t="shared" si="6"/>
        <v>183.95</v>
      </c>
      <c r="BA6" s="22">
        <f t="shared" si="6"/>
        <v>139.66999999999999</v>
      </c>
      <c r="BB6" s="22">
        <f t="shared" si="6"/>
        <v>92.24</v>
      </c>
      <c r="BC6" s="22">
        <f t="shared" si="6"/>
        <v>116</v>
      </c>
      <c r="BD6" s="21" t="str">
        <f>IF(BD7="","",IF(BD7="-","【-】","【"&amp;SUBSTITUTE(TEXT(BD7,"#,##0.00"),"-","△")&amp;"】"))</f>
        <v>【185.62】</v>
      </c>
      <c r="BE6" s="22">
        <f>IF(BE7="",NA(),BE7)</f>
        <v>2251.9499999999998</v>
      </c>
      <c r="BF6" s="22">
        <f t="shared" ref="BF6:BN6" si="7">IF(BF7="",NA(),BF7)</f>
        <v>2078.2399999999998</v>
      </c>
      <c r="BG6" s="22">
        <f t="shared" si="7"/>
        <v>2097.15</v>
      </c>
      <c r="BH6" s="22">
        <f t="shared" si="7"/>
        <v>1657.06</v>
      </c>
      <c r="BI6" s="22">
        <f t="shared" si="7"/>
        <v>1531.56</v>
      </c>
      <c r="BJ6" s="22">
        <f t="shared" si="7"/>
        <v>1039.78</v>
      </c>
      <c r="BK6" s="22">
        <f t="shared" si="7"/>
        <v>1272.18</v>
      </c>
      <c r="BL6" s="22">
        <f t="shared" si="7"/>
        <v>1390.57</v>
      </c>
      <c r="BM6" s="22">
        <f t="shared" si="7"/>
        <v>1546.97</v>
      </c>
      <c r="BN6" s="22">
        <f t="shared" si="7"/>
        <v>1471.36</v>
      </c>
      <c r="BO6" s="21" t="str">
        <f>IF(BO7="","",IF(BO7="-","【-】","【"&amp;SUBSTITUTE(TEXT(BO7,"#,##0.00"),"-","△")&amp;"】"))</f>
        <v>【1,125.39】</v>
      </c>
      <c r="BP6" s="22">
        <f>IF(BP7="",NA(),BP7)</f>
        <v>60.77</v>
      </c>
      <c r="BQ6" s="22">
        <f t="shared" ref="BQ6:BY6" si="8">IF(BQ7="",NA(),BQ7)</f>
        <v>60.38</v>
      </c>
      <c r="BR6" s="22">
        <f t="shared" si="8"/>
        <v>61.56</v>
      </c>
      <c r="BS6" s="22">
        <f t="shared" si="8"/>
        <v>69.7</v>
      </c>
      <c r="BT6" s="22">
        <f t="shared" si="8"/>
        <v>63.83</v>
      </c>
      <c r="BU6" s="22">
        <f t="shared" si="8"/>
        <v>82.35</v>
      </c>
      <c r="BV6" s="22">
        <f t="shared" si="8"/>
        <v>75.83</v>
      </c>
      <c r="BW6" s="22">
        <f t="shared" si="8"/>
        <v>62.43</v>
      </c>
      <c r="BX6" s="22">
        <f t="shared" si="8"/>
        <v>51.1</v>
      </c>
      <c r="BY6" s="22">
        <f t="shared" si="8"/>
        <v>51.76</v>
      </c>
      <c r="BZ6" s="21" t="str">
        <f>IF(BZ7="","",IF(BZ7="-","【-】","【"&amp;SUBSTITUTE(TEXT(BZ7,"#,##0.00"),"-","△")&amp;"】"))</f>
        <v>【60.84】</v>
      </c>
      <c r="CA6" s="22">
        <f>IF(CA7="",NA(),CA7)</f>
        <v>270.92</v>
      </c>
      <c r="CB6" s="22">
        <f t="shared" ref="CB6:CJ6" si="9">IF(CB7="",NA(),CB7)</f>
        <v>273.77</v>
      </c>
      <c r="CC6" s="22">
        <f t="shared" si="9"/>
        <v>244.8</v>
      </c>
      <c r="CD6" s="22">
        <f t="shared" si="9"/>
        <v>238.54</v>
      </c>
      <c r="CE6" s="22">
        <f t="shared" si="9"/>
        <v>261.89999999999998</v>
      </c>
      <c r="CF6" s="22">
        <f t="shared" si="9"/>
        <v>181.75</v>
      </c>
      <c r="CG6" s="22">
        <f t="shared" si="9"/>
        <v>181.94</v>
      </c>
      <c r="CH6" s="22">
        <f t="shared" si="9"/>
        <v>224.51</v>
      </c>
      <c r="CI6" s="22">
        <f t="shared" si="9"/>
        <v>269.64</v>
      </c>
      <c r="CJ6" s="22">
        <f t="shared" si="9"/>
        <v>276.18</v>
      </c>
      <c r="CK6" s="21" t="str">
        <f>IF(CK7="","",IF(CK7="-","【-】","【"&amp;SUBSTITUTE(TEXT(CK7,"#,##0.00"),"-","△")&amp;"】"))</f>
        <v>【272.95】</v>
      </c>
      <c r="CL6" s="22">
        <f>IF(CL7="",NA(),CL7)</f>
        <v>59.6</v>
      </c>
      <c r="CM6" s="22">
        <f t="shared" ref="CM6:CU6" si="10">IF(CM7="",NA(),CM7)</f>
        <v>57.99</v>
      </c>
      <c r="CN6" s="22">
        <f t="shared" si="10"/>
        <v>55.35</v>
      </c>
      <c r="CO6" s="22">
        <f t="shared" si="10"/>
        <v>56.54</v>
      </c>
      <c r="CP6" s="22">
        <f t="shared" si="10"/>
        <v>54.29</v>
      </c>
      <c r="CQ6" s="22">
        <f t="shared" si="10"/>
        <v>63.01</v>
      </c>
      <c r="CR6" s="22">
        <f t="shared" si="10"/>
        <v>52.63</v>
      </c>
      <c r="CS6" s="22">
        <f t="shared" si="10"/>
        <v>55.3</v>
      </c>
      <c r="CT6" s="22">
        <f t="shared" si="10"/>
        <v>54.14</v>
      </c>
      <c r="CU6" s="22">
        <f t="shared" si="10"/>
        <v>53.79</v>
      </c>
      <c r="CV6" s="21" t="str">
        <f>IF(CV7="","",IF(CV7="-","【-】","【"&amp;SUBSTITUTE(TEXT(CV7,"#,##0.00"),"-","△")&amp;"】"))</f>
        <v>【51.15】</v>
      </c>
      <c r="CW6" s="22">
        <f>IF(CW7="",NA(),CW7)</f>
        <v>69.260000000000005</v>
      </c>
      <c r="CX6" s="22">
        <f t="shared" ref="CX6:DF6" si="11">IF(CX7="",NA(),CX7)</f>
        <v>68.89</v>
      </c>
      <c r="CY6" s="22">
        <f t="shared" si="11"/>
        <v>69.89</v>
      </c>
      <c r="CZ6" s="22">
        <f t="shared" si="11"/>
        <v>69.47</v>
      </c>
      <c r="DA6" s="22">
        <f t="shared" si="11"/>
        <v>69.92</v>
      </c>
      <c r="DB6" s="22">
        <f t="shared" si="11"/>
        <v>77.489999999999995</v>
      </c>
      <c r="DC6" s="22">
        <f t="shared" si="11"/>
        <v>78.83</v>
      </c>
      <c r="DD6" s="22">
        <f t="shared" si="11"/>
        <v>78.319999999999993</v>
      </c>
      <c r="DE6" s="22">
        <f t="shared" si="11"/>
        <v>76.239999999999995</v>
      </c>
      <c r="DF6" s="22">
        <f t="shared" si="11"/>
        <v>73.81</v>
      </c>
      <c r="DG6" s="21" t="str">
        <f>IF(DG7="","",IF(DG7="-","【-】","【"&amp;SUBSTITUTE(TEXT(DG7,"#,##0.00"),"-","△")&amp;"】"))</f>
        <v>【74.54】</v>
      </c>
      <c r="DH6" s="22">
        <f>IF(DH7="",NA(),DH7)</f>
        <v>54.12</v>
      </c>
      <c r="DI6" s="22">
        <f t="shared" ref="DI6:DQ6" si="12">IF(DI7="",NA(),DI7)</f>
        <v>56.2</v>
      </c>
      <c r="DJ6" s="22">
        <f t="shared" si="12"/>
        <v>60.6</v>
      </c>
      <c r="DK6" s="22">
        <f t="shared" si="12"/>
        <v>60.07</v>
      </c>
      <c r="DL6" s="22">
        <f t="shared" si="12"/>
        <v>61.6</v>
      </c>
      <c r="DM6" s="22">
        <f t="shared" si="12"/>
        <v>49.75</v>
      </c>
      <c r="DN6" s="22">
        <f t="shared" si="12"/>
        <v>41.07</v>
      </c>
      <c r="DO6" s="22">
        <f t="shared" si="12"/>
        <v>34.83</v>
      </c>
      <c r="DP6" s="22">
        <f t="shared" si="12"/>
        <v>31.44</v>
      </c>
      <c r="DQ6" s="22">
        <f t="shared" si="12"/>
        <v>35.43</v>
      </c>
      <c r="DR6" s="21" t="str">
        <f>IF(DR7="","",IF(DR7="-","【-】","【"&amp;SUBSTITUTE(TEXT(DR7,"#,##0.00"),"-","△")&amp;"】"))</f>
        <v>【35.99】</v>
      </c>
      <c r="DS6" s="21">
        <f>IF(DS7="",NA(),DS7)</f>
        <v>0</v>
      </c>
      <c r="DT6" s="21">
        <f t="shared" ref="DT6:EB6" si="13">IF(DT7="",NA(),DT7)</f>
        <v>0</v>
      </c>
      <c r="DU6" s="21">
        <f t="shared" si="13"/>
        <v>0</v>
      </c>
      <c r="DV6" s="21">
        <f t="shared" si="13"/>
        <v>0</v>
      </c>
      <c r="DW6" s="21">
        <f t="shared" si="13"/>
        <v>0</v>
      </c>
      <c r="DX6" s="22">
        <f t="shared" si="13"/>
        <v>6.45</v>
      </c>
      <c r="DY6" s="22">
        <f t="shared" si="13"/>
        <v>5.94</v>
      </c>
      <c r="DZ6" s="22">
        <f t="shared" si="13"/>
        <v>10.050000000000001</v>
      </c>
      <c r="EA6" s="22">
        <f t="shared" si="13"/>
        <v>10.78</v>
      </c>
      <c r="EB6" s="22">
        <f t="shared" si="13"/>
        <v>11.16</v>
      </c>
      <c r="EC6" s="21" t="str">
        <f>IF(EC7="","",IF(EC7="-","【-】","【"&amp;SUBSTITUTE(TEXT(EC7,"#,##0.00"),"-","△")&amp;"】"))</f>
        <v>【17.28】</v>
      </c>
      <c r="ED6" s="22">
        <f>IF(ED7="",NA(),ED7)</f>
        <v>0.05</v>
      </c>
      <c r="EE6" s="22">
        <f t="shared" ref="EE6:EM6" si="14">IF(EE7="",NA(),EE7)</f>
        <v>0.08</v>
      </c>
      <c r="EF6" s="21">
        <f t="shared" si="14"/>
        <v>0</v>
      </c>
      <c r="EG6" s="21">
        <f t="shared" si="14"/>
        <v>0</v>
      </c>
      <c r="EH6" s="21">
        <f t="shared" si="14"/>
        <v>0</v>
      </c>
      <c r="EI6" s="22">
        <f t="shared" si="14"/>
        <v>0.01</v>
      </c>
      <c r="EJ6" s="22">
        <f t="shared" si="14"/>
        <v>0.04</v>
      </c>
      <c r="EK6" s="22">
        <f t="shared" si="14"/>
        <v>0.19</v>
      </c>
      <c r="EL6" s="22">
        <f t="shared" si="14"/>
        <v>0.26</v>
      </c>
      <c r="EM6" s="22">
        <f t="shared" si="14"/>
        <v>0.28999999999999998</v>
      </c>
      <c r="EN6" s="21" t="str">
        <f>IF(EN7="","",IF(EN7="-","【-】","【"&amp;SUBSTITUTE(TEXT(EN7,"#,##0.00"),"-","△")&amp;"】"))</f>
        <v>【0.32】</v>
      </c>
    </row>
    <row r="7" spans="1:144" s="23" customFormat="1" x14ac:dyDescent="0.15">
      <c r="A7" s="15"/>
      <c r="B7" s="24">
        <v>2021</v>
      </c>
      <c r="C7" s="24">
        <v>383864</v>
      </c>
      <c r="D7" s="24">
        <v>46</v>
      </c>
      <c r="E7" s="24">
        <v>1</v>
      </c>
      <c r="F7" s="24">
        <v>0</v>
      </c>
      <c r="G7" s="24">
        <v>5</v>
      </c>
      <c r="H7" s="24" t="s">
        <v>93</v>
      </c>
      <c r="I7" s="24" t="s">
        <v>94</v>
      </c>
      <c r="J7" s="24" t="s">
        <v>95</v>
      </c>
      <c r="K7" s="24" t="s">
        <v>96</v>
      </c>
      <c r="L7" s="24" t="s">
        <v>97</v>
      </c>
      <c r="M7" s="24" t="s">
        <v>98</v>
      </c>
      <c r="N7" s="25" t="s">
        <v>99</v>
      </c>
      <c r="O7" s="25">
        <v>62.29</v>
      </c>
      <c r="P7" s="25">
        <v>92.36</v>
      </c>
      <c r="Q7" s="25">
        <v>3351</v>
      </c>
      <c r="R7" s="25">
        <v>7650</v>
      </c>
      <c r="S7" s="25">
        <v>583.69000000000005</v>
      </c>
      <c r="T7" s="25">
        <v>13.11</v>
      </c>
      <c r="U7" s="25">
        <v>6986</v>
      </c>
      <c r="V7" s="25">
        <v>38.159999999999997</v>
      </c>
      <c r="W7" s="25">
        <v>183.07</v>
      </c>
      <c r="X7" s="25">
        <v>104.94</v>
      </c>
      <c r="Y7" s="25">
        <v>101.87</v>
      </c>
      <c r="Z7" s="25">
        <v>103.96</v>
      </c>
      <c r="AA7" s="25">
        <v>104.53</v>
      </c>
      <c r="AB7" s="25">
        <v>95.19</v>
      </c>
      <c r="AC7" s="25">
        <v>105.17</v>
      </c>
      <c r="AD7" s="25">
        <v>99.53</v>
      </c>
      <c r="AE7" s="25">
        <v>100.27</v>
      </c>
      <c r="AF7" s="25">
        <v>103.57</v>
      </c>
      <c r="AG7" s="25">
        <v>100.97</v>
      </c>
      <c r="AH7" s="25">
        <v>105.46</v>
      </c>
      <c r="AI7" s="25">
        <v>0</v>
      </c>
      <c r="AJ7" s="25">
        <v>0</v>
      </c>
      <c r="AK7" s="25">
        <v>0</v>
      </c>
      <c r="AL7" s="25">
        <v>0</v>
      </c>
      <c r="AM7" s="25">
        <v>0</v>
      </c>
      <c r="AN7" s="25">
        <v>0</v>
      </c>
      <c r="AO7" s="25">
        <v>4.53</v>
      </c>
      <c r="AP7" s="25">
        <v>8.57</v>
      </c>
      <c r="AQ7" s="25">
        <v>5.78</v>
      </c>
      <c r="AR7" s="25">
        <v>8.73</v>
      </c>
      <c r="AS7" s="25">
        <v>28.96</v>
      </c>
      <c r="AT7" s="25">
        <v>24.33</v>
      </c>
      <c r="AU7" s="25">
        <v>30.65</v>
      </c>
      <c r="AV7" s="25">
        <v>29.17</v>
      </c>
      <c r="AW7" s="25">
        <v>41.06</v>
      </c>
      <c r="AX7" s="25">
        <v>46.2</v>
      </c>
      <c r="AY7" s="25">
        <v>155.44999999999999</v>
      </c>
      <c r="AZ7" s="25">
        <v>183.95</v>
      </c>
      <c r="BA7" s="25">
        <v>139.66999999999999</v>
      </c>
      <c r="BB7" s="25">
        <v>92.24</v>
      </c>
      <c r="BC7" s="25">
        <v>116</v>
      </c>
      <c r="BD7" s="25">
        <v>185.62</v>
      </c>
      <c r="BE7" s="25">
        <v>2251.9499999999998</v>
      </c>
      <c r="BF7" s="25">
        <v>2078.2399999999998</v>
      </c>
      <c r="BG7" s="25">
        <v>2097.15</v>
      </c>
      <c r="BH7" s="25">
        <v>1657.06</v>
      </c>
      <c r="BI7" s="25">
        <v>1531.56</v>
      </c>
      <c r="BJ7" s="25">
        <v>1039.78</v>
      </c>
      <c r="BK7" s="25">
        <v>1272.18</v>
      </c>
      <c r="BL7" s="25">
        <v>1390.57</v>
      </c>
      <c r="BM7" s="25">
        <v>1546.97</v>
      </c>
      <c r="BN7" s="25">
        <v>1471.36</v>
      </c>
      <c r="BO7" s="25">
        <v>1125.3900000000001</v>
      </c>
      <c r="BP7" s="25">
        <v>60.77</v>
      </c>
      <c r="BQ7" s="25">
        <v>60.38</v>
      </c>
      <c r="BR7" s="25">
        <v>61.56</v>
      </c>
      <c r="BS7" s="25">
        <v>69.7</v>
      </c>
      <c r="BT7" s="25">
        <v>63.83</v>
      </c>
      <c r="BU7" s="25">
        <v>82.35</v>
      </c>
      <c r="BV7" s="25">
        <v>75.83</v>
      </c>
      <c r="BW7" s="25">
        <v>62.43</v>
      </c>
      <c r="BX7" s="25">
        <v>51.1</v>
      </c>
      <c r="BY7" s="25">
        <v>51.76</v>
      </c>
      <c r="BZ7" s="25">
        <v>60.84</v>
      </c>
      <c r="CA7" s="25">
        <v>270.92</v>
      </c>
      <c r="CB7" s="25">
        <v>273.77</v>
      </c>
      <c r="CC7" s="25">
        <v>244.8</v>
      </c>
      <c r="CD7" s="25">
        <v>238.54</v>
      </c>
      <c r="CE7" s="25">
        <v>261.89999999999998</v>
      </c>
      <c r="CF7" s="25">
        <v>181.75</v>
      </c>
      <c r="CG7" s="25">
        <v>181.94</v>
      </c>
      <c r="CH7" s="25">
        <v>224.51</v>
      </c>
      <c r="CI7" s="25">
        <v>269.64</v>
      </c>
      <c r="CJ7" s="25">
        <v>276.18</v>
      </c>
      <c r="CK7" s="25">
        <v>272.95</v>
      </c>
      <c r="CL7" s="25">
        <v>59.6</v>
      </c>
      <c r="CM7" s="25">
        <v>57.99</v>
      </c>
      <c r="CN7" s="25">
        <v>55.35</v>
      </c>
      <c r="CO7" s="25">
        <v>56.54</v>
      </c>
      <c r="CP7" s="25">
        <v>54.29</v>
      </c>
      <c r="CQ7" s="25">
        <v>63.01</v>
      </c>
      <c r="CR7" s="25">
        <v>52.63</v>
      </c>
      <c r="CS7" s="25">
        <v>55.3</v>
      </c>
      <c r="CT7" s="25">
        <v>54.14</v>
      </c>
      <c r="CU7" s="25">
        <v>53.79</v>
      </c>
      <c r="CV7" s="25">
        <v>51.15</v>
      </c>
      <c r="CW7" s="25">
        <v>69.260000000000005</v>
      </c>
      <c r="CX7" s="25">
        <v>68.89</v>
      </c>
      <c r="CY7" s="25">
        <v>69.89</v>
      </c>
      <c r="CZ7" s="25">
        <v>69.47</v>
      </c>
      <c r="DA7" s="25">
        <v>69.92</v>
      </c>
      <c r="DB7" s="25">
        <v>77.489999999999995</v>
      </c>
      <c r="DC7" s="25">
        <v>78.83</v>
      </c>
      <c r="DD7" s="25">
        <v>78.319999999999993</v>
      </c>
      <c r="DE7" s="25">
        <v>76.239999999999995</v>
      </c>
      <c r="DF7" s="25">
        <v>73.81</v>
      </c>
      <c r="DG7" s="25">
        <v>74.540000000000006</v>
      </c>
      <c r="DH7" s="25">
        <v>54.12</v>
      </c>
      <c r="DI7" s="25">
        <v>56.2</v>
      </c>
      <c r="DJ7" s="25">
        <v>60.6</v>
      </c>
      <c r="DK7" s="25">
        <v>60.07</v>
      </c>
      <c r="DL7" s="25">
        <v>61.6</v>
      </c>
      <c r="DM7" s="25">
        <v>49.75</v>
      </c>
      <c r="DN7" s="25">
        <v>41.07</v>
      </c>
      <c r="DO7" s="25">
        <v>34.83</v>
      </c>
      <c r="DP7" s="25">
        <v>31.44</v>
      </c>
      <c r="DQ7" s="25">
        <v>35.43</v>
      </c>
      <c r="DR7" s="25">
        <v>35.99</v>
      </c>
      <c r="DS7" s="25">
        <v>0</v>
      </c>
      <c r="DT7" s="25">
        <v>0</v>
      </c>
      <c r="DU7" s="25">
        <v>0</v>
      </c>
      <c r="DV7" s="25">
        <v>0</v>
      </c>
      <c r="DW7" s="25">
        <v>0</v>
      </c>
      <c r="DX7" s="25">
        <v>6.45</v>
      </c>
      <c r="DY7" s="25">
        <v>5.94</v>
      </c>
      <c r="DZ7" s="25">
        <v>10.050000000000001</v>
      </c>
      <c r="EA7" s="25">
        <v>10.78</v>
      </c>
      <c r="EB7" s="25">
        <v>11.16</v>
      </c>
      <c r="EC7" s="25">
        <v>17.28</v>
      </c>
      <c r="ED7" s="25">
        <v>0.05</v>
      </c>
      <c r="EE7" s="25">
        <v>0.08</v>
      </c>
      <c r="EF7" s="25">
        <v>0</v>
      </c>
      <c r="EG7" s="25">
        <v>0</v>
      </c>
      <c r="EH7" s="25">
        <v>0</v>
      </c>
      <c r="EI7" s="25">
        <v>0.01</v>
      </c>
      <c r="EJ7" s="25">
        <v>0.04</v>
      </c>
      <c r="EK7" s="25">
        <v>0.19</v>
      </c>
      <c r="EL7" s="25">
        <v>0.26</v>
      </c>
      <c r="EM7" s="25">
        <v>0.28999999999999998</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2022-12-01T01:04:35Z</dcterms:created>
  <dcterms:modified xsi:type="dcterms:W3CDTF">2023-02-13T00:51:43Z</dcterms:modified>
  <cp:category/>
</cp:coreProperties>
</file>