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2 上島町\"/>
    </mc:Choice>
  </mc:AlternateContent>
  <workbookProtection workbookAlgorithmName="SHA-512" workbookHashValue="+e331LUSyt4V+iNcTJoJLqfHS4gmctpBJ8qQDJDPTZlfuUgsaG5WCRQyWBUFej4bKNegeLy0O5mE/Uyulj77oA==" workbookSaltValue="kbRfbEwgjVEAK+Rc9gIR9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<sst xmlns="http://schemas.openxmlformats.org/spreadsheetml/2006/main" count="236" uniqueCount="121">
  <si>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</si>
  <si>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</si>
  <si>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</si>
  <si>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</si>
  <si>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</si>
  <si>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</si>
  <si>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</si>
  <si>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</si>
  <si>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</si>
  <si>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</si>
  <si>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</si>
  <si>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</si>
  <si>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</si>
  <si>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</si>
  <si>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</si>
  <si>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</si>
  <si>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</si>
  <si>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</si>
  <si>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</si>
  <si>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</si>
  <si>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</si>
  <si>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</si>
  <si>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</si>
  <si>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</si>
  <si>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</si>
  <si>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</si>
  <si>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</si>
  <si>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</si>
  <si>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</si>
  <si>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</si>
  <si>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</si>
  <si>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</si>
  <si>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</si>
  <si>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</si>
  <si>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</si>
  <si>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</si>
  <si>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</si>
  <si>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</si>
  <si>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</si>
  <si>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</si>
  <si>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</si>
  <si>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</si>
  <si>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</si>
  <si>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</si>
  <si>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</si>
  <si>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</si>
  <si>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</si>
  <si>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</si>
  <si>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</si>
  <si>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</si>
  <si>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</si>
  <si>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</si>
  <si>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</si>
  <si>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</si>
  <si>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</si>
  <si>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</si>
  <si>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</si>
  <si>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</si>
  <si>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</si>
  <si>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</si>
  <si>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</si>
  <si>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</si>
  <si>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</si>
  <si>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</si>
  <si>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</si>
  <si>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</si>
  <si>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</si>
  <si>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</si>
  <si>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</si>
  <si>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</si>
  <si>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</si>
  <si>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</si>
  <si>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</si>
  <si>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</si>
  <si>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</si>
  <si>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</si>
  <si>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</si>
  <si>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</si>
  <si>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</si>
  <si>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</si>
  <si>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</si>
  <si>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</si>
  <si>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</si>
  <si>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</si>
  <si>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</si>
  <si>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</si>
  <si>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</si>
  <si>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</si>
  <si>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</si>
  <si>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</si>
  <si>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</si>
  <si>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</si>
  <si>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</si>
  <si>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</si>
  <si>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</si>
  <si>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</si>
  <si>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</si>
  <si>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</si>
  <si>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</si>
  <si>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</si>
  <si>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</si>
  <si>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</si>
  <si>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</si>
  <si>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</si>
  <si>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</si>
  <si>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</si>
  <si>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</si>
  <si>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</si>
  <si>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</si>
  <si>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</si>
  <si>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</si>
  <si>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</si>
  <si>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</si>
  <si>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</si>
  <si>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</si>
  <si>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</si>
  <si>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</si>
  <si>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</si>
  <si>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老朽化対策として、平成28年度に施設状況を踏まえた更新計画を策定し、平成29年度から実施に向けた設計積算や更新工事を実施し、令和2年度に長寿命化工事は終了した。今後については、管路や施設についても計画的な更新工事を実施していく。</t>
    <rPh sb="88" eb="90">
      <t>カンロ</t>
    </rPh>
    <rPh sb="91" eb="93">
      <t>シセツ</t>
    </rPh>
    <phoneticPr fontId="4"/>
  </si>
  <si>
    <t>農業集落排水区域については、面整備率100％かつ水洗化率93.77％という高水準の整備状況である。離島や小規模集落という条件から、岩城に3施設（西部、小漕、長江）、佐島に1施設の4施設を管理しているため、維持管理費が多くかかっている。高齢社会と人口減少により料金収入は減少傾向にあり、料金収入で賄うことができないことから、費用の大部分を一般会計からの繰入金に頼っている状況である。
　今後の方針については、適切なサイクルでの更新工事を行い、計画的な起債借入、料金改定の検討を実施し、将来負担の平準化を図りたい。</t>
    <phoneticPr fontId="4"/>
  </si>
  <si>
    <t>　農業集落排水事業の経営比較分析については、会計規模が小さいため故障修繕費用などの短期的な費用上昇の影響を受けやすいことを前提に分析していく。
①【収益的収支比率】は84%しかなく、使用料収入だけでの経営が困難な状態で,一般会計からの繰入金によって施設の維持管理や地方債償還金を補っている状況である。今後は、料金改定及び経費の削減を検討していきたい。
②【累積欠損金比率】と③【流動比率】については、法非適用企業のため該当しない。
④【企業債残高対事業規模比率】は、全国や類似団体の平均値と比べると非常に高い値となっている。今後、使用料収入の改定等を考えていきたい。
⑤【経費回収率】は、他団体と比較したが処理面積が狭く区域内人口も少ない状況で、処理施設が複数稼働している為、他団体に比べて経費が多くかかってしまう。また使用料収入については、今後料金改定を検討し、適正な収入を確保し経営改善を図る。　
⑥【汚水処理原価】は、408.57円と前年度に比べ、76.72円増加している。工事請負費と電気代の増加による汚水処理費の増加によるものです。
⑦【施設利用率】は、47.62％と全国や類似団体の平均値より低く、高齢社会と人口減少による処理水量の減少と現施設の処理能力とに差異が生じていることを示しているため、将来的に施設能力の見直しなどを検討する必要がある。
⑧【水洗化率】は、93.77％と全国や類似団体の平均を上回る高水準を維持している。今後も未接続減少に向けて取り組んでいきたい。</t>
    <rPh sb="267" eb="268">
      <t>リョウ</t>
    </rPh>
    <rPh sb="360" eb="365">
      <t>シヨウリョウシュウニュウ</t>
    </rPh>
    <rPh sb="371" eb="373">
      <t>コンゴ</t>
    </rPh>
    <rPh sb="373" eb="375">
      <t>リョウキン</t>
    </rPh>
    <rPh sb="375" eb="377">
      <t>カイテイ</t>
    </rPh>
    <rPh sb="378" eb="380">
      <t>ケントウ</t>
    </rPh>
    <rPh sb="382" eb="384">
      <t>テキセイ</t>
    </rPh>
    <rPh sb="385" eb="387">
      <t>シュウニュウ</t>
    </rPh>
    <rPh sb="388" eb="390">
      <t>カクホ</t>
    </rPh>
    <rPh sb="391" eb="393">
      <t>ケイエイ</t>
    </rPh>
    <rPh sb="393" eb="395">
      <t>カイゼン</t>
    </rPh>
    <rPh sb="396" eb="397">
      <t>ハカ</t>
    </rPh>
    <rPh sb="418" eb="419">
      <t>エン</t>
    </rPh>
    <rPh sb="432" eb="433">
      <t>エン</t>
    </rPh>
    <rPh sb="433" eb="435">
      <t>ゾウカ</t>
    </rPh>
    <rPh sb="440" eb="444">
      <t>コウジウケオイ</t>
    </rPh>
    <rPh sb="444" eb="445">
      <t>ヒ</t>
    </rPh>
    <rPh sb="446" eb="449">
      <t>デンキダイ</t>
    </rPh>
    <rPh sb="450" eb="452">
      <t>ゾウカ</t>
    </rPh>
    <rPh sb="455" eb="460">
      <t>オスイショリヒ</t>
    </rPh>
    <rPh sb="461" eb="46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</si>
</sst>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E8-4487-BB02-D67CD93730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CCE8-4487-BB02-D67CD93730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c:v>
                </c:pt>
                <c:pt idx="1">
                  <c:v>44.05</c:v>
                </c:pt>
                <c:pt idx="2">
                  <c:v>46.63</c:v>
                </c:pt>
                <c:pt idx="3">
                  <c:v>48.81</c:v>
                </c:pt>
                <c:pt idx="4">
                  <c:v>47.62</c:v>
                </c:pt>
              </c:numCache>
            </c:numRef>
          </c:val>
          <c:extLst>
            <c:ext xmlns:c16="http://schemas.microsoft.com/office/drawing/2014/chart" uri="{C3380CC4-5D6E-409C-BE32-E72D297353CC}">
              <c16:uniqueId val="{00000000-7595-45BD-A0B2-EDC2503A11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7595-45BD-A0B2-EDC2503A11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91.06</c:v>
                </c:pt>
                <c:pt idx="1">
                  <c:v>91.45</c:v>
                </c:pt>
                <c:pt idx="2">
                  <c:v>91.42</c:v>
                </c:pt>
                <c:pt idx="3">
                  <c:v>91.16</c:v>
                </c:pt>
                <c:pt idx="4">
                  <c:v>93.77</c:v>
                </c:pt>
              </c:numCache>
            </c:numRef>
          </c:val>
          <c:extLst>
            <c:ext xmlns:c16="http://schemas.microsoft.com/office/drawing/2014/chart" uri="{C3380CC4-5D6E-409C-BE32-E72D297353CC}">
              <c16:uniqueId val="{00000000-9596-4339-9882-87CC5C94DE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596-4339-9882-87CC5C94DE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72.010000000000005</c:v>
                </c:pt>
                <c:pt idx="1">
                  <c:v>68.790000000000006</c:v>
                </c:pt>
                <c:pt idx="2">
                  <c:v>101.19</c:v>
                </c:pt>
                <c:pt idx="3">
                  <c:v>65.010000000000005</c:v>
                </c:pt>
                <c:pt idx="4">
                  <c:v>84.31</c:v>
                </c:pt>
              </c:numCache>
            </c:numRef>
          </c:val>
          <c:extLst>
            <c:ext xmlns:c16="http://schemas.microsoft.com/office/drawing/2014/chart" uri="{C3380CC4-5D6E-409C-BE32-E72D297353CC}">
              <c16:uniqueId val="{00000000-AD1D-4650-99DD-840A0B38DC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D-4650-99DD-840A0B38DC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71-498C-AC0B-5A1C3E5D8D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71-498C-AC0B-5A1C3E5D8D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01-4A9D-9AAF-8FEAF63C13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01-4A9D-9AAF-8FEAF63C13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D9-46A5-9081-8AA5C06403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D9-46A5-9081-8AA5C06403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5-47A8-B635-60F35E33E9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5-47A8-B635-60F35E33E9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0.28999999999999998</c:v>
                </c:pt>
                <c:pt idx="1">
                  <c:v>1706.99</c:v>
                </c:pt>
                <c:pt idx="2">
                  <c:v>17.8</c:v>
                </c:pt>
                <c:pt idx="3">
                  <c:v>573.52</c:v>
                </c:pt>
                <c:pt idx="4">
                  <c:v>1208.28</c:v>
                </c:pt>
              </c:numCache>
            </c:numRef>
          </c:val>
          <c:extLst>
            <c:ext xmlns:c16="http://schemas.microsoft.com/office/drawing/2014/chart" uri="{C3380CC4-5D6E-409C-BE32-E72D297353CC}">
              <c16:uniqueId val="{00000000-5386-48D0-97AE-7C80B738C6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5386-48D0-97AE-7C80B738C6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40.85</c:v>
                </c:pt>
                <c:pt idx="1">
                  <c:v>37.33</c:v>
                </c:pt>
                <c:pt idx="2">
                  <c:v>36.01</c:v>
                </c:pt>
                <c:pt idx="3">
                  <c:v>38.03</c:v>
                </c:pt>
                <c:pt idx="4">
                  <c:v>31.08</c:v>
                </c:pt>
              </c:numCache>
            </c:numRef>
          </c:val>
          <c:extLst>
            <c:ext xmlns:c16="http://schemas.microsoft.com/office/drawing/2014/chart" uri="{C3380CC4-5D6E-409C-BE32-E72D297353CC}">
              <c16:uniqueId val="{00000000-C9FD-42E8-92E5-28E00984B7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9FD-42E8-92E5-28E00984B7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296.25</c:v>
                </c:pt>
                <c:pt idx="1">
                  <c:v>330.7</c:v>
                </c:pt>
                <c:pt idx="2">
                  <c:v>344.41</c:v>
                </c:pt>
                <c:pt idx="3">
                  <c:v>331.85</c:v>
                </c:pt>
                <c:pt idx="4">
                  <c:v>408.57</c:v>
                </c:pt>
              </c:numCache>
            </c:numRef>
          </c:val>
          <c:extLst>
            <c:ext xmlns:c16="http://schemas.microsoft.com/office/drawing/2014/chart" uri="{C3380CC4-5D6E-409C-BE32-E72D297353CC}">
              <c16:uniqueId val="{00000000-96AF-4669-89AF-8FF5F380D3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6AF-4669-89AF-8FF5F380D3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上島町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6437</v>
      </c>
      <c r="AM8" s="45"/>
      <c r="AN8" s="45"/>
      <c r="AO8" s="45"/>
      <c r="AP8" s="45"/>
      <c r="AQ8" s="45"/>
      <c r="AR8" s="45"/>
      <c r="AS8" s="45"/>
      <c r="AT8" s="46">
        <f>データ!T6</f>
        <v>30.38</v>
      </c>
      <c r="AU8" s="46"/>
      <c r="AV8" s="46"/>
      <c r="AW8" s="46"/>
      <c r="AX8" s="46"/>
      <c r="AY8" s="46"/>
      <c r="AZ8" s="46"/>
      <c r="BA8" s="46"/>
      <c r="BB8" s="46">
        <f>データ!U6</f>
        <v>211.88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15.84</v>
      </c>
      <c r="Q10" s="46"/>
      <c r="R10" s="46"/>
      <c r="S10" s="46"/>
      <c r="T10" s="46"/>
      <c r="U10" s="46"/>
      <c r="V10" s="46"/>
      <c r="W10" s="46">
        <f>データ!Q6</f>
        <v>93.66</v>
      </c>
      <c r="X10" s="46"/>
      <c r="Y10" s="46"/>
      <c r="Z10" s="46"/>
      <c r="AA10" s="46"/>
      <c r="AB10" s="46"/>
      <c r="AC10" s="46"/>
      <c r="AD10" s="45">
        <f>データ!R6</f>
        <v>2200</v>
      </c>
      <c r="AE10" s="45"/>
      <c r="AF10" s="45"/>
      <c r="AG10" s="45"/>
      <c r="AH10" s="45"/>
      <c r="AI10" s="45"/>
      <c r="AJ10" s="45"/>
      <c r="AK10" s="2"/>
      <c r="AL10" s="45">
        <f>データ!V6</f>
        <v>995</v>
      </c>
      <c r="AM10" s="45"/>
      <c r="AN10" s="45"/>
      <c r="AO10" s="45"/>
      <c r="AP10" s="45"/>
      <c r="AQ10" s="45"/>
      <c r="AR10" s="45"/>
      <c r="AS10" s="45"/>
      <c r="AT10" s="46">
        <f>データ!W6</f>
        <v>0.64</v>
      </c>
      <c r="AU10" s="46"/>
      <c r="AV10" s="46"/>
      <c r="AW10" s="46"/>
      <c r="AX10" s="46"/>
      <c r="AY10" s="46"/>
      <c r="AZ10" s="46"/>
      <c r="BA10" s="46"/>
      <c r="BB10" s="46">
        <f>データ!X6</f>
        <v>1554.69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eBfmMgxHqzplr1aR9/C9W2JORXJFLKjh5O+5dA9hGi3MZBuz1iHsXgSwPjAwuHOezMYd6QwgLkZfrlRuNnVUZA==" saltValue="O09g+JFwVk2En8TOl8UV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383562</v>
      </c>
      <c r="D6" s="19">
        <f t="shared" si="3"/>
        <v>47</v>
      </c>
      <c r="E6" s="19">
        <f t="shared" si="3"/>
        <v>17</v>
      </c>
      <c r="F6" s="19">
        <f t="shared" si="3"/>
        <v>5</v>
      </c>
      <c r="G6" s="19">
        <f t="shared" si="3"/>
        <v>0</v>
      </c>
      <c r="H6" s="19" t="str">
        <f t="shared" si="3"/>
        <v>愛媛県　上島町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15.84</v>
      </c>
      <c r="Q6" s="20">
        <f t="shared" si="3"/>
        <v>93.66</v>
      </c>
      <c r="R6" s="20">
        <f t="shared" si="3"/>
        <v>2200</v>
      </c>
      <c r="S6" s="20">
        <f t="shared" si="3"/>
        <v>6437</v>
      </c>
      <c r="T6" s="20">
        <f t="shared" si="3"/>
        <v>30.38</v>
      </c>
      <c r="U6" s="20">
        <f t="shared" si="3"/>
        <v>211.88</v>
      </c>
      <c r="V6" s="20">
        <f t="shared" si="3"/>
        <v>995</v>
      </c>
      <c r="W6" s="20">
        <f t="shared" si="3"/>
        <v>0.64</v>
      </c>
      <c r="X6" s="20">
        <f t="shared" si="3"/>
        <v>1554.69</v>
      </c>
      <c r="Y6" s="21">
        <f>IF(Y7="",NA(),Y7)</f>
        <v>72.010000000000005</v>
      </c>
      <c r="Z6" s="21">
        <f t="shared" ref="Z6:AH6" si="4">IF(Z7="",NA(),Z7)</f>
        <v>68.790000000000006</v>
      </c>
      <c r="AA6" s="21">
        <f t="shared" si="4"/>
        <v>101.19</v>
      </c>
      <c r="AB6" s="21">
        <f t="shared" si="4"/>
        <v>65.010000000000005</v>
      </c>
      <c r="AC6" s="21">
        <f t="shared" si="4"/>
        <v>84.31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0.28999999999999998</v>
      </c>
      <c r="BG6" s="21">
        <f t="shared" ref="BG6:BO6" si="7">IF(BG7="",NA(),BG7)</f>
        <v>1706.99</v>
      </c>
      <c r="BH6" s="21">
        <f t="shared" si="7"/>
        <v>17.8</v>
      </c>
      <c r="BI6" s="21">
        <f t="shared" si="7"/>
        <v>573.52</v>
      </c>
      <c r="BJ6" s="21">
        <f t="shared" si="7"/>
        <v>1208.28</v>
      </c>
      <c r="BK6" s="21">
        <f t="shared" si="7"/>
        <v>855.8</v>
      </c>
      <c r="BL6" s="21">
        <f t="shared" si="7"/>
        <v>789.46</v>
      </c>
      <c r="BM6" s="21">
        <f t="shared" si="7"/>
        <v>826.83</v>
      </c>
      <c r="BN6" s="21">
        <f t="shared" si="7"/>
        <v>867.83</v>
      </c>
      <c r="BO6" s="21">
        <f t="shared" si="7"/>
        <v>791.76</v>
      </c>
      <c r="BP6" s="20" t="str">
        <f>IF(BP7="","",IF(BP7="-","【-】","【"&amp;SUBSTITUTE(TEXT(BP7,"#,##0.00"),"-","△")&amp;"】"))</f>
        <v>【786.37】</v>
      </c>
      <c r="BQ6" s="21">
        <f>IF(BQ7="",NA(),BQ7)</f>
        <v>40.85</v>
      </c>
      <c r="BR6" s="21">
        <f t="shared" ref="BR6:BZ6" si="8">IF(BR7="",NA(),BR7)</f>
        <v>37.33</v>
      </c>
      <c r="BS6" s="21">
        <f t="shared" si="8"/>
        <v>36.01</v>
      </c>
      <c r="BT6" s="21">
        <f t="shared" si="8"/>
        <v>38.03</v>
      </c>
      <c r="BU6" s="21">
        <f t="shared" si="8"/>
        <v>31.08</v>
      </c>
      <c r="BV6" s="21">
        <f t="shared" si="8"/>
        <v>59.8</v>
      </c>
      <c r="BW6" s="21">
        <f t="shared" si="8"/>
        <v>57.77</v>
      </c>
      <c r="BX6" s="21">
        <f t="shared" si="8"/>
        <v>57.31</v>
      </c>
      <c r="BY6" s="21">
        <f t="shared" si="8"/>
        <v>57.08</v>
      </c>
      <c r="BZ6" s="21">
        <f t="shared" si="8"/>
        <v>56.26</v>
      </c>
      <c r="CA6" s="20" t="str">
        <f>IF(CA7="","",IF(CA7="-","【-】","【"&amp;SUBSTITUTE(TEXT(CA7,"#,##0.00"),"-","△")&amp;"】"))</f>
        <v>【60.65】</v>
      </c>
      <c r="CB6" s="21">
        <f>IF(CB7="",NA(),CB7)</f>
        <v>296.25</v>
      </c>
      <c r="CC6" s="21">
        <f t="shared" ref="CC6:CK6" si="9">IF(CC7="",NA(),CC7)</f>
        <v>330.7</v>
      </c>
      <c r="CD6" s="21">
        <f t="shared" si="9"/>
        <v>344.41</v>
      </c>
      <c r="CE6" s="21">
        <f t="shared" si="9"/>
        <v>331.85</v>
      </c>
      <c r="CF6" s="21">
        <f t="shared" si="9"/>
        <v>408.57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v>
      </c>
      <c r="CN6" s="21">
        <f t="shared" ref="CN6:CV6" si="10">IF(CN7="",NA(),CN7)</f>
        <v>44.05</v>
      </c>
      <c r="CO6" s="21">
        <f t="shared" si="10"/>
        <v>46.63</v>
      </c>
      <c r="CP6" s="21">
        <f t="shared" si="10"/>
        <v>48.81</v>
      </c>
      <c r="CQ6" s="21">
        <f t="shared" si="10"/>
        <v>47.62</v>
      </c>
      <c r="CR6" s="21">
        <f t="shared" si="10"/>
        <v>51.75</v>
      </c>
      <c r="CS6" s="21">
        <f t="shared" si="10"/>
        <v>50.68</v>
      </c>
      <c r="CT6" s="21">
        <f t="shared" si="10"/>
        <v>50.14</v>
      </c>
      <c r="CU6" s="21">
        <f t="shared" si="10"/>
        <v>54.83</v>
      </c>
      <c r="CV6" s="21">
        <f t="shared" si="10"/>
        <v>66.53</v>
      </c>
      <c r="CW6" s="20" t="str">
        <f>IF(CW7="","",IF(CW7="-","【-】","【"&amp;SUBSTITUTE(TEXT(CW7,"#,##0.00"),"-","△")&amp;"】"))</f>
        <v>【61.14】</v>
      </c>
      <c r="CX6" s="21">
        <f>IF(CX7="",NA(),CX7)</f>
        <v>91.06</v>
      </c>
      <c r="CY6" s="21">
        <f t="shared" ref="CY6:DG6" si="11">IF(CY7="",NA(),CY7)</f>
        <v>91.45</v>
      </c>
      <c r="CZ6" s="21">
        <f t="shared" si="11"/>
        <v>91.42</v>
      </c>
      <c r="DA6" s="21">
        <f t="shared" si="11"/>
        <v>91.16</v>
      </c>
      <c r="DB6" s="21">
        <f t="shared" si="11"/>
        <v>93.77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383562</v>
      </c>
      <c r="D7" s="23">
        <v>47</v>
      </c>
      <c r="E7" s="23">
        <v>17</v>
      </c>
      <c r="F7" s="23">
        <v>5</v>
      </c>
      <c r="G7" s="23">
        <v>0</v>
      </c>
      <c r="H7" s="23" t="s">
        <v>98</v>
      </c>
      <c r="I7" s="23" t="s">
        <v>99</v>
      </c>
      <c r="J7" s="23" t="s">
        <v>100</v>
      </c>
      <c r="K7" s="23" t="s">
        <v>101</v>
      </c>
      <c r="L7" s="23" t="s">
        <v>102</v>
      </c>
      <c r="M7" s="23" t="s">
        <v>103</v>
      </c>
      <c r="N7" s="24" t="s">
        <v>104</v>
      </c>
      <c r="O7" s="24" t="s">
        <v>105</v>
      </c>
      <c r="P7" s="24">
        <v>15.84</v>
      </c>
      <c r="Q7" s="24">
        <v>93.66</v>
      </c>
      <c r="R7" s="24">
        <v>2200</v>
      </c>
      <c r="S7" s="24">
        <v>6437</v>
      </c>
      <c r="T7" s="24">
        <v>30.38</v>
      </c>
      <c r="U7" s="24">
        <v>211.88</v>
      </c>
      <c r="V7" s="24">
        <v>995</v>
      </c>
      <c r="W7" s="24">
        <v>0.64</v>
      </c>
      <c r="X7" s="24">
        <v>1554.69</v>
      </c>
      <c r="Y7" s="24">
        <v>72.010000000000005</v>
      </c>
      <c r="Z7" s="24">
        <v>68.790000000000006</v>
      </c>
      <c r="AA7" s="24">
        <v>101.19</v>
      </c>
      <c r="AB7" s="24">
        <v>65.010000000000005</v>
      </c>
      <c r="AC7" s="24">
        <v>84.31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0.28999999999999998</v>
      </c>
      <c r="BG7" s="24">
        <v>1706.99</v>
      </c>
      <c r="BH7" s="24">
        <v>17.8</v>
      </c>
      <c r="BI7" s="24">
        <v>573.52</v>
      </c>
      <c r="BJ7" s="24">
        <v>1208.28</v>
      </c>
      <c r="BK7" s="24">
        <v>855.8</v>
      </c>
      <c r="BL7" s="24">
        <v>789.46</v>
      </c>
      <c r="BM7" s="24">
        <v>826.83</v>
      </c>
      <c r="BN7" s="24">
        <v>867.83</v>
      </c>
      <c r="BO7" s="24">
        <v>791.76</v>
      </c>
      <c r="BP7" s="24">
        <v>786.37</v>
      </c>
      <c r="BQ7" s="24">
        <v>40.85</v>
      </c>
      <c r="BR7" s="24">
        <v>37.33</v>
      </c>
      <c r="BS7" s="24">
        <v>36.01</v>
      </c>
      <c r="BT7" s="24">
        <v>38.03</v>
      </c>
      <c r="BU7" s="24">
        <v>31.08</v>
      </c>
      <c r="BV7" s="24">
        <v>59.8</v>
      </c>
      <c r="BW7" s="24">
        <v>57.77</v>
      </c>
      <c r="BX7" s="24">
        <v>57.31</v>
      </c>
      <c r="BY7" s="24">
        <v>57.08</v>
      </c>
      <c r="BZ7" s="24">
        <v>56.26</v>
      </c>
      <c r="CA7" s="24">
        <v>60.65</v>
      </c>
      <c r="CB7" s="24">
        <v>296.25</v>
      </c>
      <c r="CC7" s="24">
        <v>330.7</v>
      </c>
      <c r="CD7" s="24">
        <v>344.41</v>
      </c>
      <c r="CE7" s="24">
        <v>331.85</v>
      </c>
      <c r="CF7" s="24">
        <v>408.57</v>
      </c>
      <c r="CG7" s="24">
        <v>263.76</v>
      </c>
      <c r="CH7" s="24">
        <v>274.35000000000002</v>
      </c>
      <c r="CI7" s="24">
        <v>273.52</v>
      </c>
      <c r="CJ7" s="24">
        <v>274.99</v>
      </c>
      <c r="CK7" s="24">
        <v>282.08999999999997</v>
      </c>
      <c r="CL7" s="24">
        <v>256.97000000000003</v>
      </c>
      <c r="CM7" s="24">
        <v>50</v>
      </c>
      <c r="CN7" s="24">
        <v>44.05</v>
      </c>
      <c r="CO7" s="24">
        <v>46.63</v>
      </c>
      <c r="CP7" s="24">
        <v>48.81</v>
      </c>
      <c r="CQ7" s="24">
        <v>47.62</v>
      </c>
      <c r="CR7" s="24">
        <v>51.75</v>
      </c>
      <c r="CS7" s="24">
        <v>50.68</v>
      </c>
      <c r="CT7" s="24">
        <v>50.14</v>
      </c>
      <c r="CU7" s="24">
        <v>54.83</v>
      </c>
      <c r="CV7" s="24">
        <v>66.53</v>
      </c>
      <c r="CW7" s="24">
        <v>61.14</v>
      </c>
      <c r="CX7" s="24">
        <v>91.06</v>
      </c>
      <c r="CY7" s="24">
        <v>91.45</v>
      </c>
      <c r="CZ7" s="24">
        <v>91.42</v>
      </c>
      <c r="DA7" s="24">
        <v>91.16</v>
      </c>
      <c r="DB7" s="24">
        <v>93.77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2023-02-01T23:36:11Z</cp:lastPrinted>
  <dcterms:created xsi:type="dcterms:W3CDTF">2022-12-01T02:00:18Z</dcterms:created>
  <dcterms:modified xsi:type="dcterms:W3CDTF">2023-02-14T08:52:28Z</dcterms:modified>
  <cp:category/>
</cp:coreProperties>
</file>