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12 上島町〇\"/>
    </mc:Choice>
  </mc:AlternateContent>
  <workbookProtection workbookAlgorithmName="SHA-512" workbookHashValue="Zez294iRh69A5npry9H+xaaapOuos+3ZyUr+ffCo02M+0AVS01y8tqk0G7gNKhCu7zMfUi9bWk89+pv49+BMmQ==" workbookSaltValue="ubonBNXbRridCsiwt8mIv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<sst xmlns="http://schemas.openxmlformats.org/spreadsheetml/2006/main" count="236" uniqueCount="120">
  <si>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</si>
  <si>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</si>
  <si>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</si>
  <si>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</si>
  <si>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</si>
  <si>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</si>
  <si>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</si>
  <si>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</si>
  <si>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</si>
  <si>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</si>
  <si>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</si>
  <si>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</si>
  <si>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</si>
  <si>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</si>
  <si>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</si>
  <si>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</si>
  <si>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</si>
  <si>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</si>
  <si>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</si>
  <si>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</si>
  <si>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</si>
  <si>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</si>
  <si>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</si>
  <si>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</si>
  <si>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</si>
  <si>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</si>
  <si>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</si>
  <si>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</si>
  <si>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</si>
  <si>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</si>
  <si>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</si>
  <si>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</si>
  <si>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</si>
  <si>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</si>
  <si>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</si>
  <si>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</si>
  <si>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</si>
  <si>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</si>
  <si>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</si>
  <si>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</si>
  <si>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</si>
  <si>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</si>
  <si>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</si>
  <si>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</si>
  <si>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</si>
  <si>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</si>
  <si>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</si>
  <si>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</si>
  <si>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</si>
  <si>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</si>
  <si>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</si>
  <si>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</si>
  <si>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</si>
  <si>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</si>
  <si>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</si>
  <si>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</si>
  <si>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</si>
  <si>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</si>
  <si>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</si>
  <si>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</si>
  <si>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</si>
  <si>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</si>
  <si>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</si>
  <si>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</si>
  <si>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</si>
  <si>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</si>
  <si>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</si>
  <si>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</si>
  <si>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</si>
  <si>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</si>
  <si>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</si>
  <si>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</si>
  <si>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</si>
  <si>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</si>
  <si>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</si>
  <si>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</si>
  <si>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</si>
  <si>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</si>
  <si>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</si>
  <si>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</si>
  <si>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</si>
  <si>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</si>
  <si>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</si>
  <si>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</si>
  <si>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</si>
  <si>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</si>
  <si>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</si>
  <si>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</si>
  <si>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</si>
  <si>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</si>
  <si>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</si>
  <si>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</si>
  <si>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</si>
  <si>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</si>
  <si>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</si>
  <si>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</si>
  <si>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</si>
  <si>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</si>
  <si>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上島町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</si>
  <si>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</si>
  <si>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</si>
  <si>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</si>
  <si>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</si>
  <si>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</si>
  <si>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</si>
  <si>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</si>
  <si>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</si>
  <si>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</si>
  <si>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</si>
  <si>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</si>
  <si>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</si>
  <si>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</si>
  <si>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</si>
  <si>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</si>
  <si>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</si>
  <si>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</si>
  <si>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</si>
  <si>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老朽化対策として、令和元年度にストックマネジメント計画を策定した。策定した計画に基づき、弓削浄化センターや生名浄化センターの長寿命化工事を行っている。今後もストックマネジメント計画を活用し、施設の更新工事を実施していく。</t>
    <phoneticPr fontId="4"/>
  </si>
  <si>
    <t>公共下水道区域については、面整備率100％かつ水洗化率95.79％という高水準の整備状況である。
　離島のため、各島に下水道施設が必要であるため、維持管理費用が多くかかっている。高齢社会と人口減少に伴い料金収入は減少傾向にあり、料金収入では賄うことができないことから、費用の大部分を一般会計からの繰入金に頼っている状況である。今後、料金改定を行い、収入の増加に努めたい。</t>
    <phoneticPr fontId="4"/>
  </si>
  <si>
    <t>①【収益的収支比率】は87.16％となっており、使用料収入だけでの経営が困難な為、一般会計からの繰入金によって施設の維持管理や地方債償還金を補っている状況である。今後は、料金改定及び経費の削減を検討していきたい。
②【累積欠損金比率】と③【流動比率について】は、法非適用企業のため該当しない。
④【企業債残高対事業規模比率】は、全国や類似団体の平均値と比べると非常に高い値となっている。今後、使用収入の改定等を考えていきたい。
⑤【経費回収率】は、全国や類似団体の平均値より低い値となっている。離島という地理的条件から処理場を集約出来ず、全国や類似団体と比べ経費がかかっているためであるが、今後最適な処理方法を検討していきたい。また、今後料金改定を検討し、適正な使用料収入を確保し、経営改善を図る。
⑥【汚水処理原価】は、282.91円と前年度に比べ減少している。有収水量は昨年とほぼ変わらないが、委託費と工事請負費の減少により、処理原価が減少した。
⑦【施設利用率】は、43.05％と全国や類似団体と比べ良好な値を維持しており、前年度に比べ0.63％減少している。今後、処理水量に見合った施設能力の見直しなどを検討する必要がある。
⑧【水洗化率】は、95.79％と全国や類似団体より高水準を維持している。今後も未接続世帯減少に向けて取り組んでいきたい。</t>
    <rPh sb="295" eb="297">
      <t>コンゴ</t>
    </rPh>
    <rPh sb="297" eb="299">
      <t>サイテキ</t>
    </rPh>
    <rPh sb="300" eb="304">
      <t>ショリホウホウ</t>
    </rPh>
    <rPh sb="305" eb="307">
      <t>ケントウ</t>
    </rPh>
    <rPh sb="341" eb="343">
      <t>ケイエイ</t>
    </rPh>
    <rPh sb="343" eb="345">
      <t>カイゼン</t>
    </rPh>
    <rPh sb="346" eb="347">
      <t>ハカ</t>
    </rPh>
    <rPh sb="367" eb="368">
      <t>エン</t>
    </rPh>
    <rPh sb="375" eb="377">
      <t>ゲンショウ</t>
    </rPh>
    <rPh sb="382" eb="386">
      <t>ユウシュウスイリョウ</t>
    </rPh>
    <rPh sb="387" eb="389">
      <t>サクネン</t>
    </rPh>
    <rPh sb="392" eb="393">
      <t>カ</t>
    </rPh>
    <rPh sb="409" eb="411">
      <t>ゲンショウ</t>
    </rPh>
    <rPh sb="420" eb="422">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</si>
</sst>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A9-46FC-9F61-170D4F25D27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F1A9-46FC-9F61-170D4F25D27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45.9</c:v>
                </c:pt>
                <c:pt idx="1">
                  <c:v>46.77</c:v>
                </c:pt>
                <c:pt idx="2">
                  <c:v>45.36</c:v>
                </c:pt>
                <c:pt idx="3">
                  <c:v>43.68</c:v>
                </c:pt>
                <c:pt idx="4">
                  <c:v>43.05</c:v>
                </c:pt>
              </c:numCache>
            </c:numRef>
          </c:val>
          <c:extLst>
            <c:ext xmlns:c16="http://schemas.microsoft.com/office/drawing/2014/chart" uri="{C3380CC4-5D6E-409C-BE32-E72D297353CC}">
              <c16:uniqueId val="{00000000-4A42-4AEB-B9F1-F0E04155B7F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4A42-4AEB-B9F1-F0E04155B7F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95.13</c:v>
                </c:pt>
                <c:pt idx="1">
                  <c:v>95.33</c:v>
                </c:pt>
                <c:pt idx="2">
                  <c:v>95.65</c:v>
                </c:pt>
                <c:pt idx="3">
                  <c:v>95.7</c:v>
                </c:pt>
                <c:pt idx="4">
                  <c:v>95.79</c:v>
                </c:pt>
              </c:numCache>
            </c:numRef>
          </c:val>
          <c:extLst>
            <c:ext xmlns:c16="http://schemas.microsoft.com/office/drawing/2014/chart" uri="{C3380CC4-5D6E-409C-BE32-E72D297353CC}">
              <c16:uniqueId val="{00000000-E0F6-44F5-AE62-85A0367D481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E0F6-44F5-AE62-85A0367D481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75.28</c:v>
                </c:pt>
                <c:pt idx="1">
                  <c:v>75.010000000000005</c:v>
                </c:pt>
                <c:pt idx="2">
                  <c:v>100</c:v>
                </c:pt>
                <c:pt idx="3">
                  <c:v>68.64</c:v>
                </c:pt>
                <c:pt idx="4">
                  <c:v>87.16</c:v>
                </c:pt>
              </c:numCache>
            </c:numRef>
          </c:val>
          <c:extLst>
            <c:ext xmlns:c16="http://schemas.microsoft.com/office/drawing/2014/chart" uri="{C3380CC4-5D6E-409C-BE32-E72D297353CC}">
              <c16:uniqueId val="{00000000-3559-432F-BAE4-CD3874961FC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59-432F-BAE4-CD3874961FC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2C-408A-B9C3-570E089DB87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2C-408A-B9C3-570E089DB87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FC-4D89-99A8-D9A48A01090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FC-4D89-99A8-D9A48A01090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75-49E4-8980-5E55E614D7D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75-49E4-8980-5E55E614D7D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6E-4FAA-99E3-78A632C1C43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6E-4FAA-99E3-78A632C1C43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197.43</c:v>
                </c:pt>
                <c:pt idx="1">
                  <c:v>173.4</c:v>
                </c:pt>
                <c:pt idx="2">
                  <c:v>139.66999999999999</c:v>
                </c:pt>
                <c:pt idx="3">
                  <c:v>856.63</c:v>
                </c:pt>
                <c:pt idx="4">
                  <c:v>1646.81</c:v>
                </c:pt>
              </c:numCache>
            </c:numRef>
          </c:val>
          <c:extLst>
            <c:ext xmlns:c16="http://schemas.microsoft.com/office/drawing/2014/chart" uri="{C3380CC4-5D6E-409C-BE32-E72D297353CC}">
              <c16:uniqueId val="{00000000-F12F-4A61-A91C-5BE635BBFB7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F12F-4A61-A91C-5BE635BBFB7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42.58</c:v>
                </c:pt>
                <c:pt idx="1">
                  <c:v>42.75</c:v>
                </c:pt>
                <c:pt idx="2">
                  <c:v>43.95</c:v>
                </c:pt>
                <c:pt idx="3">
                  <c:v>38.619999999999997</c:v>
                </c:pt>
                <c:pt idx="4">
                  <c:v>44.06</c:v>
                </c:pt>
              </c:numCache>
            </c:numRef>
          </c:val>
          <c:extLst>
            <c:ext xmlns:c16="http://schemas.microsoft.com/office/drawing/2014/chart" uri="{C3380CC4-5D6E-409C-BE32-E72D297353CC}">
              <c16:uniqueId val="{00000000-4D53-431F-986C-178F97BDD0A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4D53-431F-986C-178F97BDD0A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276.23</c:v>
                </c:pt>
                <c:pt idx="1">
                  <c:v>280.35000000000002</c:v>
                </c:pt>
                <c:pt idx="2">
                  <c:v>273.75</c:v>
                </c:pt>
                <c:pt idx="3">
                  <c:v>325.79000000000002</c:v>
                </c:pt>
                <c:pt idx="4">
                  <c:v>282.91000000000003</c:v>
                </c:pt>
              </c:numCache>
            </c:numRef>
          </c:val>
          <c:extLst>
            <c:ext xmlns:c16="http://schemas.microsoft.com/office/drawing/2014/chart" uri="{C3380CC4-5D6E-409C-BE32-E72D297353CC}">
              <c16:uniqueId val="{00000000-B625-4B7E-9274-212757A3023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B625-4B7E-9274-212757A3023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愛媛県　上島町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5">
        <f>データ!S6</f>
        <v>6437</v>
      </c>
      <c r="AM8" s="45"/>
      <c r="AN8" s="45"/>
      <c r="AO8" s="45"/>
      <c r="AP8" s="45"/>
      <c r="AQ8" s="45"/>
      <c r="AR8" s="45"/>
      <c r="AS8" s="45"/>
      <c r="AT8" s="46">
        <f>データ!T6</f>
        <v>30.38</v>
      </c>
      <c r="AU8" s="46"/>
      <c r="AV8" s="46"/>
      <c r="AW8" s="46"/>
      <c r="AX8" s="46"/>
      <c r="AY8" s="46"/>
      <c r="AZ8" s="46"/>
      <c r="BA8" s="46"/>
      <c r="BB8" s="46">
        <f>データ!U6</f>
        <v>211.88</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76.41</v>
      </c>
      <c r="Q10" s="46"/>
      <c r="R10" s="46"/>
      <c r="S10" s="46"/>
      <c r="T10" s="46"/>
      <c r="U10" s="46"/>
      <c r="V10" s="46"/>
      <c r="W10" s="46">
        <f>データ!Q6</f>
        <v>93.08</v>
      </c>
      <c r="X10" s="46"/>
      <c r="Y10" s="46"/>
      <c r="Z10" s="46"/>
      <c r="AA10" s="46"/>
      <c r="AB10" s="46"/>
      <c r="AC10" s="46"/>
      <c r="AD10" s="45">
        <f>データ!R6</f>
        <v>2200</v>
      </c>
      <c r="AE10" s="45"/>
      <c r="AF10" s="45"/>
      <c r="AG10" s="45"/>
      <c r="AH10" s="45"/>
      <c r="AI10" s="45"/>
      <c r="AJ10" s="45"/>
      <c r="AK10" s="2"/>
      <c r="AL10" s="45">
        <f>データ!V6</f>
        <v>4801</v>
      </c>
      <c r="AM10" s="45"/>
      <c r="AN10" s="45"/>
      <c r="AO10" s="45"/>
      <c r="AP10" s="45"/>
      <c r="AQ10" s="45"/>
      <c r="AR10" s="45"/>
      <c r="AS10" s="45"/>
      <c r="AT10" s="46">
        <f>データ!W6</f>
        <v>1.98</v>
      </c>
      <c r="AU10" s="46"/>
      <c r="AV10" s="46"/>
      <c r="AW10" s="46"/>
      <c r="AX10" s="46"/>
      <c r="AY10" s="46"/>
      <c r="AZ10" s="46"/>
      <c r="BA10" s="46"/>
      <c r="BB10" s="46">
        <f>データ!X6</f>
        <v>2424.75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【1,201.79】</v>
      </c>
      <c r="I86" s="12" t="str">
        <f>データ!CA6</f>
        <v>【75.31】</v>
      </c>
      <c r="J86" s="12" t="str">
        <f>データ!CL6</f>
        <v>【216.39】</v>
      </c>
      <c r="K86" s="12" t="str">
        <f>データ!CW6</f>
        <v>【42.57】</v>
      </c>
      <c r="L86" s="12" t="str">
        <f>データ!DH6</f>
        <v>【85.24】</v>
      </c>
      <c r="M86" s="12" t="s">
        <v>43</v>
      </c>
      <c r="N86" s="12" t="s">
        <v>43</v>
      </c>
      <c r="O86" s="12" t="str">
        <f>データ!EO6</f>
        <v>【0.15】</v>
      </c>
    </row>
  </sheetData>
  <sheetProtection algorithmName="SHA-512" hashValue="QOvTihca4QOCgAocxc55uTpd4+XN/ahLVRsX20rH4xJC7KyX5Oeer8+pNIEKp1paILqHDEkYsvCgRpJZThW7lg==" saltValue="V2WUc4cVgfuD1C2AHwFZ6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383562</v>
      </c>
      <c r="D6" s="19">
        <f t="shared" si="3"/>
        <v>47</v>
      </c>
      <c r="E6" s="19">
        <f t="shared" si="3"/>
        <v>17</v>
      </c>
      <c r="F6" s="19">
        <f t="shared" si="3"/>
        <v>4</v>
      </c>
      <c r="G6" s="19">
        <f t="shared" si="3"/>
        <v>0</v>
      </c>
      <c r="H6" s="19" t="str">
        <f t="shared" si="3"/>
        <v>愛媛県　上島町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76.41</v>
      </c>
      <c r="Q6" s="20">
        <f t="shared" si="3"/>
        <v>93.08</v>
      </c>
      <c r="R6" s="20">
        <f t="shared" si="3"/>
        <v>2200</v>
      </c>
      <c r="S6" s="20">
        <f t="shared" si="3"/>
        <v>6437</v>
      </c>
      <c r="T6" s="20">
        <f t="shared" si="3"/>
        <v>30.38</v>
      </c>
      <c r="U6" s="20">
        <f t="shared" si="3"/>
        <v>211.88</v>
      </c>
      <c r="V6" s="20">
        <f t="shared" si="3"/>
        <v>4801</v>
      </c>
      <c r="W6" s="20">
        <f t="shared" si="3"/>
        <v>1.98</v>
      </c>
      <c r="X6" s="20">
        <f t="shared" si="3"/>
        <v>2424.75</v>
      </c>
      <c r="Y6" s="21">
        <f>IF(Y7="",NA(),Y7)</f>
        <v>75.28</v>
      </c>
      <c r="Z6" s="21">
        <f t="shared" ref="Z6:AH6" si="4">IF(Z7="",NA(),Z7)</f>
        <v>75.010000000000005</v>
      </c>
      <c r="AA6" s="21">
        <f t="shared" si="4"/>
        <v>100</v>
      </c>
      <c r="AB6" s="21">
        <f t="shared" si="4"/>
        <v>68.64</v>
      </c>
      <c r="AC6" s="21">
        <f t="shared" si="4"/>
        <v>87.16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197.43</v>
      </c>
      <c r="BG6" s="21">
        <f t="shared" ref="BG6:BO6" si="7">IF(BG7="",NA(),BG7)</f>
        <v>173.4</v>
      </c>
      <c r="BH6" s="21">
        <f t="shared" si="7"/>
        <v>139.66999999999999</v>
      </c>
      <c r="BI6" s="21">
        <f t="shared" si="7"/>
        <v>856.63</v>
      </c>
      <c r="BJ6" s="21">
        <f t="shared" si="7"/>
        <v>1646.81</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42.58</v>
      </c>
      <c r="BR6" s="21">
        <f t="shared" ref="BR6:BZ6" si="8">IF(BR7="",NA(),BR7)</f>
        <v>42.75</v>
      </c>
      <c r="BS6" s="21">
        <f t="shared" si="8"/>
        <v>43.95</v>
      </c>
      <c r="BT6" s="21">
        <f t="shared" si="8"/>
        <v>38.619999999999997</v>
      </c>
      <c r="BU6" s="21">
        <f t="shared" si="8"/>
        <v>44.06</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276.23</v>
      </c>
      <c r="CC6" s="21">
        <f t="shared" ref="CC6:CK6" si="9">IF(CC7="",NA(),CC7)</f>
        <v>280.35000000000002</v>
      </c>
      <c r="CD6" s="21">
        <f t="shared" si="9"/>
        <v>273.75</v>
      </c>
      <c r="CE6" s="21">
        <f t="shared" si="9"/>
        <v>325.79000000000002</v>
      </c>
      <c r="CF6" s="21">
        <f t="shared" si="9"/>
        <v>282.91000000000003</v>
      </c>
      <c r="CG6" s="21">
        <f t="shared" si="9"/>
        <v>221.81</v>
      </c>
      <c r="CH6" s="21">
        <f t="shared" si="9"/>
        <v>230.02</v>
      </c>
      <c r="CI6" s="21">
        <f t="shared" si="9"/>
        <v>228.47</v>
      </c>
      <c r="CJ6" s="21">
        <f t="shared" si="9"/>
        <v>224.88</v>
      </c>
      <c r="CK6" s="21">
        <f t="shared" si="9"/>
        <v>228.64</v>
      </c>
      <c r="CL6" s="20" t="str">
        <f>IF(CL7="","",IF(CL7="-","【-】","【"&amp;SUBSTITUTE(TEXT(CL7,"#,##0.00"),"-","△")&amp;"】"))</f>
        <v>【216.39】</v>
      </c>
      <c r="CM6" s="21">
        <f>IF(CM7="",NA(),CM7)</f>
        <v>45.9</v>
      </c>
      <c r="CN6" s="21">
        <f t="shared" ref="CN6:CV6" si="10">IF(CN7="",NA(),CN7)</f>
        <v>46.77</v>
      </c>
      <c r="CO6" s="21">
        <f t="shared" si="10"/>
        <v>45.36</v>
      </c>
      <c r="CP6" s="21">
        <f t="shared" si="10"/>
        <v>43.68</v>
      </c>
      <c r="CQ6" s="21">
        <f t="shared" si="10"/>
        <v>43.05</v>
      </c>
      <c r="CR6" s="21">
        <f t="shared" si="10"/>
        <v>43.36</v>
      </c>
      <c r="CS6" s="21">
        <f t="shared" si="10"/>
        <v>42.56</v>
      </c>
      <c r="CT6" s="21">
        <f t="shared" si="10"/>
        <v>42.47</v>
      </c>
      <c r="CU6" s="21">
        <f t="shared" si="10"/>
        <v>42.4</v>
      </c>
      <c r="CV6" s="21">
        <f t="shared" si="10"/>
        <v>42.28</v>
      </c>
      <c r="CW6" s="20" t="str">
        <f>IF(CW7="","",IF(CW7="-","【-】","【"&amp;SUBSTITUTE(TEXT(CW7,"#,##0.00"),"-","△")&amp;"】"))</f>
        <v>【42.57】</v>
      </c>
      <c r="CX6" s="21">
        <f>IF(CX7="",NA(),CX7)</f>
        <v>95.13</v>
      </c>
      <c r="CY6" s="21">
        <f t="shared" ref="CY6:DG6" si="11">IF(CY7="",NA(),CY7)</f>
        <v>95.33</v>
      </c>
      <c r="CZ6" s="21">
        <f t="shared" si="11"/>
        <v>95.65</v>
      </c>
      <c r="DA6" s="21">
        <f t="shared" si="11"/>
        <v>95.7</v>
      </c>
      <c r="DB6" s="21">
        <f t="shared" si="11"/>
        <v>95.79</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15">
      <c r="A7" s="14"/>
      <c r="B7" s="23">
        <v>2021</v>
      </c>
      <c r="C7" s="23">
        <v>383562</v>
      </c>
      <c r="D7" s="23">
        <v>47</v>
      </c>
      <c r="E7" s="23">
        <v>17</v>
      </c>
      <c r="F7" s="23">
        <v>4</v>
      </c>
      <c r="G7" s="23">
        <v>0</v>
      </c>
      <c r="H7" s="23" t="s">
        <v>98</v>
      </c>
      <c r="I7" s="23" t="s">
        <v>99</v>
      </c>
      <c r="J7" s="23" t="s">
        <v>100</v>
      </c>
      <c r="K7" s="23" t="s">
        <v>101</v>
      </c>
      <c r="L7" s="23" t="s">
        <v>102</v>
      </c>
      <c r="M7" s="23" t="s">
        <v>103</v>
      </c>
      <c r="N7" s="24" t="s">
        <v>104</v>
      </c>
      <c r="O7" s="24" t="s">
        <v>105</v>
      </c>
      <c r="P7" s="24">
        <v>76.41</v>
      </c>
      <c r="Q7" s="24">
        <v>93.08</v>
      </c>
      <c r="R7" s="24">
        <v>2200</v>
      </c>
      <c r="S7" s="24">
        <v>6437</v>
      </c>
      <c r="T7" s="24">
        <v>30.38</v>
      </c>
      <c r="U7" s="24">
        <v>211.88</v>
      </c>
      <c r="V7" s="24">
        <v>4801</v>
      </c>
      <c r="W7" s="24">
        <v>1.98</v>
      </c>
      <c r="X7" s="24">
        <v>2424.75</v>
      </c>
      <c r="Y7" s="24">
        <v>75.28</v>
      </c>
      <c r="Z7" s="24">
        <v>75.010000000000005</v>
      </c>
      <c r="AA7" s="24">
        <v>100</v>
      </c>
      <c r="AB7" s="24">
        <v>68.64</v>
      </c>
      <c r="AC7" s="24">
        <v>87.16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197.43</v>
      </c>
      <c r="BG7" s="24">
        <v>173.4</v>
      </c>
      <c r="BH7" s="24">
        <v>139.66999999999999</v>
      </c>
      <c r="BI7" s="24">
        <v>856.63</v>
      </c>
      <c r="BJ7" s="24">
        <v>1646.81</v>
      </c>
      <c r="BK7" s="24">
        <v>1243.71</v>
      </c>
      <c r="BL7" s="24">
        <v>1194.1500000000001</v>
      </c>
      <c r="BM7" s="24">
        <v>1206.79</v>
      </c>
      <c r="BN7" s="24">
        <v>1258.43</v>
      </c>
      <c r="BO7" s="24">
        <v>1163.75</v>
      </c>
      <c r="BP7" s="24">
        <v>1201.79</v>
      </c>
      <c r="BQ7" s="24">
        <v>42.58</v>
      </c>
      <c r="BR7" s="24">
        <v>42.75</v>
      </c>
      <c r="BS7" s="24">
        <v>43.95</v>
      </c>
      <c r="BT7" s="24">
        <v>38.619999999999997</v>
      </c>
      <c r="BU7" s="24">
        <v>44.06</v>
      </c>
      <c r="BV7" s="24">
        <v>74.3</v>
      </c>
      <c r="BW7" s="24">
        <v>72.260000000000005</v>
      </c>
      <c r="BX7" s="24">
        <v>71.84</v>
      </c>
      <c r="BY7" s="24">
        <v>73.36</v>
      </c>
      <c r="BZ7" s="24">
        <v>72.599999999999994</v>
      </c>
      <c r="CA7" s="24">
        <v>75.31</v>
      </c>
      <c r="CB7" s="24">
        <v>276.23</v>
      </c>
      <c r="CC7" s="24">
        <v>280.35000000000002</v>
      </c>
      <c r="CD7" s="24">
        <v>273.75</v>
      </c>
      <c r="CE7" s="24">
        <v>325.79000000000002</v>
      </c>
      <c r="CF7" s="24">
        <v>282.91000000000003</v>
      </c>
      <c r="CG7" s="24">
        <v>221.81</v>
      </c>
      <c r="CH7" s="24">
        <v>230.02</v>
      </c>
      <c r="CI7" s="24">
        <v>228.47</v>
      </c>
      <c r="CJ7" s="24">
        <v>224.88</v>
      </c>
      <c r="CK7" s="24">
        <v>228.64</v>
      </c>
      <c r="CL7" s="24">
        <v>216.39</v>
      </c>
      <c r="CM7" s="24">
        <v>45.9</v>
      </c>
      <c r="CN7" s="24">
        <v>46.77</v>
      </c>
      <c r="CO7" s="24">
        <v>45.36</v>
      </c>
      <c r="CP7" s="24">
        <v>43.68</v>
      </c>
      <c r="CQ7" s="24">
        <v>43.05</v>
      </c>
      <c r="CR7" s="24">
        <v>43.36</v>
      </c>
      <c r="CS7" s="24">
        <v>42.56</v>
      </c>
      <c r="CT7" s="24">
        <v>42.47</v>
      </c>
      <c r="CU7" s="24">
        <v>42.4</v>
      </c>
      <c r="CV7" s="24">
        <v>42.28</v>
      </c>
      <c r="CW7" s="24">
        <v>42.57</v>
      </c>
      <c r="CX7" s="24">
        <v>95.13</v>
      </c>
      <c r="CY7" s="24">
        <v>95.33</v>
      </c>
      <c r="CZ7" s="24">
        <v>95.65</v>
      </c>
      <c r="DA7" s="24">
        <v>95.7</v>
      </c>
      <c r="DB7" s="24">
        <v>95.79</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2023-02-01T23:34:07Z</cp:lastPrinted>
  <dcterms:created xsi:type="dcterms:W3CDTF">2022-12-01T01:52:44Z</dcterms:created>
  <dcterms:modified xsi:type="dcterms:W3CDTF">2023-02-15T04:15:37Z</dcterms:modified>
  <cp:category/>
</cp:coreProperties>
</file>