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04（近内）\03公営企業\07経営比較分析表\R3分（R4文書に保存）\20230106 公営企業に係る経営比較分析表（令和３年度決算）の分析等について\05 HP掲載データ\04 八幡浜市〇\法非適用　駐車場事業\"/>
    </mc:Choice>
  </mc:AlternateContent>
  <workbookProtection workbookAlgorithmName="SHA-512" workbookHashValue="s1YG6JQPHQQxH/TbfPaeSLYQesQeAm3VNw3DDRQQAcg8xa3Waq+CmX8DolTmBkZ9PI6qeiCJ/QthjgF0udCZmw==" workbookSaltValue="eKXsXLlZSzsmj+3vnAqxqw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KO32" i="4" s="1"/>
  <c r="DQ7" i="5"/>
  <c r="JV32" i="4" s="1"/>
  <c r="DP7" i="5"/>
  <c r="DO7" i="5"/>
  <c r="DN7" i="5"/>
  <c r="DM7" i="5"/>
  <c r="KO31" i="4" s="1"/>
  <c r="DL7" i="5"/>
  <c r="DK7" i="5"/>
  <c r="DI7" i="5"/>
  <c r="MI78" i="4" s="1"/>
  <c r="DH7" i="5"/>
  <c r="LT78" i="4" s="1"/>
  <c r="DG7" i="5"/>
  <c r="DF7" i="5"/>
  <c r="DE7" i="5"/>
  <c r="KA78" i="4" s="1"/>
  <c r="DD7" i="5"/>
  <c r="MI77" i="4" s="1"/>
  <c r="DC7" i="5"/>
  <c r="DB7" i="5"/>
  <c r="DA7" i="5"/>
  <c r="CZ7" i="5"/>
  <c r="KA77" i="4" s="1"/>
  <c r="CN7" i="5"/>
  <c r="CM7" i="5"/>
  <c r="BZ7" i="5"/>
  <c r="MA53" i="4" s="1"/>
  <c r="BY7" i="5"/>
  <c r="LH53" i="4" s="1"/>
  <c r="BX7" i="5"/>
  <c r="BW7" i="5"/>
  <c r="BV7" i="5"/>
  <c r="JC53" i="4" s="1"/>
  <c r="BU7" i="5"/>
  <c r="MA52" i="4" s="1"/>
  <c r="BT7" i="5"/>
  <c r="BS7" i="5"/>
  <c r="BR7" i="5"/>
  <c r="BQ7" i="5"/>
  <c r="JC52" i="4" s="1"/>
  <c r="BO7" i="5"/>
  <c r="BN7" i="5"/>
  <c r="BM7" i="5"/>
  <c r="FX53" i="4" s="1"/>
  <c r="BL7" i="5"/>
  <c r="FE53" i="4" s="1"/>
  <c r="BK7" i="5"/>
  <c r="BJ7" i="5"/>
  <c r="BI7" i="5"/>
  <c r="BH7" i="5"/>
  <c r="BG7" i="5"/>
  <c r="BF7" i="5"/>
  <c r="BD7" i="5"/>
  <c r="BC7" i="5"/>
  <c r="BZ53" i="4" s="1"/>
  <c r="BB7" i="5"/>
  <c r="BA7" i="5"/>
  <c r="AZ7" i="5"/>
  <c r="AY7" i="5"/>
  <c r="CS52" i="4" s="1"/>
  <c r="AX7" i="5"/>
  <c r="AW7" i="5"/>
  <c r="AV7" i="5"/>
  <c r="AN52" i="4" s="1"/>
  <c r="AU7" i="5"/>
  <c r="U52" i="4" s="1"/>
  <c r="AS7" i="5"/>
  <c r="AR7" i="5"/>
  <c r="AQ7" i="5"/>
  <c r="AP7" i="5"/>
  <c r="AO7" i="5"/>
  <c r="AN7" i="5"/>
  <c r="AM7" i="5"/>
  <c r="GQ31" i="4" s="1"/>
  <c r="AL7" i="5"/>
  <c r="FX31" i="4" s="1"/>
  <c r="AK7" i="5"/>
  <c r="AJ7" i="5"/>
  <c r="AH7" i="5"/>
  <c r="CS32" i="4" s="1"/>
  <c r="AG7" i="5"/>
  <c r="BZ32" i="4" s="1"/>
  <c r="AF7" i="5"/>
  <c r="AE7" i="5"/>
  <c r="AD7" i="5"/>
  <c r="U32" i="4" s="1"/>
  <c r="AC7" i="5"/>
  <c r="CS31" i="4" s="1"/>
  <c r="AB7" i="5"/>
  <c r="AA7" i="5"/>
  <c r="Z7" i="5"/>
  <c r="Y7" i="5"/>
  <c r="U31" i="4" s="1"/>
  <c r="X7" i="5"/>
  <c r="W7" i="5"/>
  <c r="V7" i="5"/>
  <c r="U7" i="5"/>
  <c r="T7" i="5"/>
  <c r="S7" i="5"/>
  <c r="R7" i="5"/>
  <c r="DU10" i="4" s="1"/>
  <c r="Q7" i="5"/>
  <c r="CF10" i="4" s="1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C88" i="4"/>
  <c r="LE78" i="4"/>
  <c r="KP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KO53" i="4"/>
  <c r="JV53" i="4"/>
  <c r="HJ53" i="4"/>
  <c r="GQ53" i="4"/>
  <c r="EL53" i="4"/>
  <c r="CS53" i="4"/>
  <c r="BG53" i="4"/>
  <c r="AN53" i="4"/>
  <c r="U53" i="4"/>
  <c r="LH52" i="4"/>
  <c r="KO52" i="4"/>
  <c r="JV52" i="4"/>
  <c r="HJ52" i="4"/>
  <c r="GQ52" i="4"/>
  <c r="FX52" i="4"/>
  <c r="FE52" i="4"/>
  <c r="EL52" i="4"/>
  <c r="BZ52" i="4"/>
  <c r="BG52" i="4"/>
  <c r="MA32" i="4"/>
  <c r="LH32" i="4"/>
  <c r="JC32" i="4"/>
  <c r="HJ32" i="4"/>
  <c r="GQ32" i="4"/>
  <c r="FX32" i="4"/>
  <c r="FE32" i="4"/>
  <c r="EL32" i="4"/>
  <c r="BG32" i="4"/>
  <c r="AN32" i="4"/>
  <c r="MA31" i="4"/>
  <c r="LH31" i="4"/>
  <c r="JV31" i="4"/>
  <c r="JC31" i="4"/>
  <c r="HJ31" i="4"/>
  <c r="FE31" i="4"/>
  <c r="EL31" i="4"/>
  <c r="BZ31" i="4"/>
  <c r="BG31" i="4"/>
  <c r="AN31" i="4"/>
  <c r="LJ10" i="4"/>
  <c r="JQ10" i="4"/>
  <c r="HX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CS30" i="4"/>
  <c r="BZ76" i="4"/>
  <c r="MA51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HP76" i="4"/>
  <c r="FX30" i="4"/>
  <c r="BG30" i="4"/>
  <c r="KO30" i="4"/>
  <c r="AV76" i="4"/>
  <c r="KO51" i="4"/>
  <c r="LE76" i="4"/>
  <c r="FX51" i="4"/>
  <c r="BG51" i="4"/>
  <c r="HA76" i="4"/>
  <c r="AN51" i="4"/>
  <c r="FE30" i="4"/>
  <c r="KP76" i="4"/>
  <c r="FE51" i="4"/>
  <c r="AN30" i="4"/>
  <c r="JV51" i="4"/>
  <c r="JV30" i="4"/>
  <c r="AG76" i="4"/>
  <c r="R76" i="4"/>
  <c r="KA76" i="4"/>
  <c r="EL51" i="4"/>
  <c r="JC30" i="4"/>
  <c r="GL76" i="4"/>
  <c r="U51" i="4"/>
  <c r="EL30" i="4"/>
  <c r="JC51" i="4"/>
  <c r="U30" i="4"/>
</calcChain>
</file>

<file path=xl/sharedStrings.xml><?xml version="1.0" encoding="utf-8"?>
<sst xmlns="http://schemas.openxmlformats.org/spreadsheetml/2006/main" count="278" uniqueCount="133">
  <si>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</si>
  <si>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</si>
  <si>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</si>
  <si>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</si>
  <si>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</si>
  <si>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</si>
  <si>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</si>
  <si>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</si>
  <si>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</si>
  <si>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</si>
  <si>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</si>
  <si>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</si>
  <si>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</si>
  <si>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</si>
  <si>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</si>
  <si>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</si>
  <si>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</si>
  <si>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</si>
  <si>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</si>
  <si>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</si>
  <si>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</si>
  <si>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</si>
  <si>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</si>
  <si>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</si>
  <si>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</si>
  <si>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</si>
  <si>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</si>
  <si>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</si>
  <si>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</si>
  <si>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</si>
  <si>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</si>
  <si>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</si>
  <si>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</si>
  <si>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</si>
  <si>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</si>
  <si>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</si>
  <si>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</si>
  <si>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</si>
  <si>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</si>
  <si>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</si>
  <si>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</si>
  <si>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</si>
  <si>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</si>
  <si>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</si>
  <si>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</si>
  <si>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</si>
  <si>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</si>
  <si>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</si>
  <si>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</si>
  <si>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</si>
  <si>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</si>
  <si>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</si>
  <si>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</si>
  <si>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</si>
  <si>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</si>
  <si>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</si>
  <si>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</si>
  <si>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</si>
  <si>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</si>
  <si>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</si>
  <si>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</si>
  <si>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</si>
  <si>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</si>
  <si>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</si>
  <si>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</si>
  <si>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</si>
  <si>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</si>
  <si>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</si>
  <si>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</si>
  <si>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</si>
  <si>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</si>
  <si>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</si>
  <si>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</si>
  <si>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</si>
  <si>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</si>
  <si>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</si>
  <si>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</si>
  <si>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</si>
  <si>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</si>
  <si>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</si>
  <si>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</si>
  <si>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</si>
  <si>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</si>
  <si>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</si>
  <si>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</si>
  <si>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</si>
  <si>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</si>
  <si>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</si>
  <si>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</si>
  <si>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</si>
  <si>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</si>
  <si>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</si>
  <si>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</si>
  <si>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</si>
  <si>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</si>
  <si>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</si>
  <si>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</si>
  <si>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</si>
  <si>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</si>
  <si>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</si>
  <si>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</si>
  <si>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</si>
  <si>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</si>
  <si>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</si>
  <si>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</si>
  <si>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</si>
  <si>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</si>
  <si>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</si>
  <si>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</si>
  <si>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</si>
  <si>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</si>
  <si>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愛媛県　八幡浜市</t>
  </si>
  <si>
    <t>北浜立体駐車場</t>
  </si>
  <si>
    <t>法非適用</t>
  </si>
  <si>
    <t>駐車場整備事業</t>
  </si>
  <si>
    <t>-</t>
  </si>
  <si>
    <t>Ａ１Ｂ１</t>
  </si>
  <si>
    <t>非設置</t>
  </si>
  <si>
    <t>該当数値なし</t>
  </si>
  <si>
    <t>その他駐車場</t>
  </si>
  <si>
    <t>立体式</t>
  </si>
  <si>
    <t>商業施設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</si>
  <si>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</si>
  <si>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</si>
  <si>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</si>
  <si>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</si>
  <si>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</si>
  <si>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</si>
  <si>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</si>
  <si>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①収益的収支比率
　平成25年度に時間貸し駐車場を廃止し、平成26年度に既発債の償還を終了してから、収益は改善している。
④売上高GOP比率
⑤EBITDA
　売上高GOP比率、EBITDAともに、類似施設平均値を上回っており、利益率は高い。
</t>
    <rPh sb="1" eb="4">
      <t>シュウエキテキ</t>
    </rPh>
    <rPh sb="4" eb="6">
      <t>シュウシ</t>
    </rPh>
    <rPh sb="6" eb="8">
      <t>ヒリツ</t>
    </rPh>
    <rPh sb="10" eb="12">
      <t>ヘイセイ</t>
    </rPh>
    <rPh sb="14" eb="16">
      <t>ネンド</t>
    </rPh>
    <rPh sb="17" eb="19">
      <t>ジカン</t>
    </rPh>
    <rPh sb="19" eb="20">
      <t>ガ</t>
    </rPh>
    <rPh sb="21" eb="24">
      <t>チュウシャジョウ</t>
    </rPh>
    <rPh sb="25" eb="27">
      <t>ハイシ</t>
    </rPh>
    <rPh sb="29" eb="31">
      <t>ヘイセイ</t>
    </rPh>
    <rPh sb="33" eb="35">
      <t>ネンド</t>
    </rPh>
    <rPh sb="36" eb="39">
      <t>キハツサイ</t>
    </rPh>
    <rPh sb="40" eb="42">
      <t>ショウカン</t>
    </rPh>
    <rPh sb="43" eb="45">
      <t>シュウリョウ</t>
    </rPh>
    <rPh sb="50" eb="52">
      <t>シュウエキ</t>
    </rPh>
    <rPh sb="53" eb="55">
      <t>カイゼン</t>
    </rPh>
    <rPh sb="63" eb="65">
      <t>ウリアゲ</t>
    </rPh>
    <rPh sb="65" eb="66">
      <t>ダカ</t>
    </rPh>
    <rPh sb="69" eb="71">
      <t>ヒリツ</t>
    </rPh>
    <rPh sb="81" eb="83">
      <t>ウリアゲ</t>
    </rPh>
    <rPh sb="83" eb="84">
      <t>ダカ</t>
    </rPh>
    <rPh sb="87" eb="89">
      <t>ヒリツ</t>
    </rPh>
    <rPh sb="100" eb="102">
      <t>ルイジ</t>
    </rPh>
    <rPh sb="102" eb="104">
      <t>シセツ</t>
    </rPh>
    <rPh sb="104" eb="107">
      <t>ヘイキンチ</t>
    </rPh>
    <rPh sb="108" eb="110">
      <t>ウワマワ</t>
    </rPh>
    <rPh sb="115" eb="117">
      <t>リエキ</t>
    </rPh>
    <rPh sb="117" eb="118">
      <t>リツ</t>
    </rPh>
    <rPh sb="119" eb="120">
      <t>タカ</t>
    </rPh>
    <phoneticPr fontId="5"/>
  </si>
  <si>
    <t>⑧設備投資見込額
　現在大きな修繕等の設備投資は見込んでいないが、建設後25年以上経過しており、施設の老朽化も見られることから、今後機器等の更新等検討していく。</t>
    <rPh sb="1" eb="3">
      <t>セツビ</t>
    </rPh>
    <rPh sb="3" eb="5">
      <t>トウシ</t>
    </rPh>
    <rPh sb="5" eb="7">
      <t>ミコミ</t>
    </rPh>
    <rPh sb="7" eb="8">
      <t>ガク</t>
    </rPh>
    <rPh sb="10" eb="12">
      <t>ゲンザイ</t>
    </rPh>
    <rPh sb="12" eb="13">
      <t>オオ</t>
    </rPh>
    <rPh sb="15" eb="17">
      <t>シュウゼン</t>
    </rPh>
    <rPh sb="17" eb="18">
      <t>トウ</t>
    </rPh>
    <rPh sb="19" eb="21">
      <t>セツビ</t>
    </rPh>
    <rPh sb="21" eb="23">
      <t>トウシ</t>
    </rPh>
    <rPh sb="24" eb="26">
      <t>ミコ</t>
    </rPh>
    <rPh sb="33" eb="35">
      <t>ケンセツ</t>
    </rPh>
    <rPh sb="35" eb="36">
      <t>ゴ</t>
    </rPh>
    <rPh sb="38" eb="39">
      <t>ネン</t>
    </rPh>
    <rPh sb="39" eb="41">
      <t>イジョウ</t>
    </rPh>
    <rPh sb="41" eb="43">
      <t>ケイカ</t>
    </rPh>
    <rPh sb="48" eb="50">
      <t>シセツ</t>
    </rPh>
    <rPh sb="51" eb="54">
      <t>ロウキュウカ</t>
    </rPh>
    <rPh sb="55" eb="56">
      <t>ミ</t>
    </rPh>
    <rPh sb="64" eb="66">
      <t>コンゴ</t>
    </rPh>
    <rPh sb="66" eb="68">
      <t>キキ</t>
    </rPh>
    <rPh sb="68" eb="69">
      <t>トウ</t>
    </rPh>
    <rPh sb="70" eb="72">
      <t>コウシン</t>
    </rPh>
    <rPh sb="72" eb="73">
      <t>トウ</t>
    </rPh>
    <rPh sb="73" eb="75">
      <t>ケントウ</t>
    </rPh>
    <phoneticPr fontId="5"/>
  </si>
  <si>
    <t>⑪稼働率
　時間貸し駐車場を廃止後、定期駐車場利用者は増加傾向にあったが、ここ数年は減少傾向にあり、類似施設の平均値を下回っている。</t>
    <rPh sb="1" eb="3">
      <t>カドウ</t>
    </rPh>
    <rPh sb="3" eb="4">
      <t>リツ</t>
    </rPh>
    <rPh sb="6" eb="8">
      <t>ジカン</t>
    </rPh>
    <rPh sb="8" eb="9">
      <t>ガ</t>
    </rPh>
    <rPh sb="10" eb="13">
      <t>チュウシャジョウ</t>
    </rPh>
    <rPh sb="14" eb="16">
      <t>ハイシ</t>
    </rPh>
    <rPh sb="16" eb="17">
      <t>ゴ</t>
    </rPh>
    <rPh sb="18" eb="20">
      <t>テイキ</t>
    </rPh>
    <rPh sb="20" eb="23">
      <t>チュウシャジョウ</t>
    </rPh>
    <rPh sb="23" eb="26">
      <t>リヨウシャ</t>
    </rPh>
    <rPh sb="27" eb="29">
      <t>ゾウカ</t>
    </rPh>
    <rPh sb="29" eb="31">
      <t>ケイコウ</t>
    </rPh>
    <rPh sb="39" eb="41">
      <t>スウネン</t>
    </rPh>
    <rPh sb="42" eb="44">
      <t>ゲンショウ</t>
    </rPh>
    <rPh sb="44" eb="46">
      <t>ケイコウ</t>
    </rPh>
    <rPh sb="50" eb="52">
      <t>ルイジ</t>
    </rPh>
    <rPh sb="52" eb="54">
      <t>シセツ</t>
    </rPh>
    <rPh sb="55" eb="58">
      <t>ヘイキンチ</t>
    </rPh>
    <rPh sb="59" eb="61">
      <t>シタマワ</t>
    </rPh>
    <phoneticPr fontId="5"/>
  </si>
  <si>
    <t>　時間貸し駐車場を廃止後、1～2階フロアを隣接する商業施設に貸し出しており、営業に係る収益性を表す売上高GOP比率は類似施設の平均値を上回っている。</t>
    <rPh sb="1" eb="3">
      <t>ジカン</t>
    </rPh>
    <rPh sb="3" eb="4">
      <t>ガ</t>
    </rPh>
    <rPh sb="5" eb="8">
      <t>チュウシャジョウ</t>
    </rPh>
    <rPh sb="9" eb="11">
      <t>ハイシ</t>
    </rPh>
    <rPh sb="11" eb="12">
      <t>ゴ</t>
    </rPh>
    <rPh sb="16" eb="17">
      <t>カイ</t>
    </rPh>
    <rPh sb="21" eb="23">
      <t>リンセツ</t>
    </rPh>
    <rPh sb="25" eb="27">
      <t>ショウギョウ</t>
    </rPh>
    <rPh sb="27" eb="29">
      <t>シセツ</t>
    </rPh>
    <rPh sb="30" eb="31">
      <t>カ</t>
    </rPh>
    <rPh sb="32" eb="33">
      <t>ダ</t>
    </rPh>
    <rPh sb="38" eb="40">
      <t>エイギョウ</t>
    </rPh>
    <rPh sb="41" eb="42">
      <t>カカ</t>
    </rPh>
    <rPh sb="43" eb="46">
      <t>シュウエキセイ</t>
    </rPh>
    <rPh sb="47" eb="48">
      <t>アラワ</t>
    </rPh>
    <rPh sb="49" eb="51">
      <t>ウリアゲ</t>
    </rPh>
    <rPh sb="51" eb="52">
      <t>ダカ</t>
    </rPh>
    <rPh sb="55" eb="57">
      <t>ヒリツ</t>
    </rPh>
    <rPh sb="58" eb="60">
      <t>ルイジ</t>
    </rPh>
    <rPh sb="60" eb="62">
      <t>シセツ</t>
    </rPh>
    <rPh sb="63" eb="66">
      <t>ヘイキンチ</t>
    </rPh>
    <rPh sb="67" eb="69">
      <t>ウワマワ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</si>
</sst>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257.60000000000002</c:v>
                </c:pt>
                <c:pt idx="1">
                  <c:v>252.8</c:v>
                </c:pt>
                <c:pt idx="2">
                  <c:v>301.2</c:v>
                </c:pt>
                <c:pt idx="3">
                  <c:v>268.7</c:v>
                </c:pt>
                <c:pt idx="4">
                  <c:v>277.3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A6-4F91-9EEB-2BD9BC144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703616"/>
        <c:axId val="54705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210.5</c:v>
                </c:pt>
                <c:pt idx="1">
                  <c:v>245.6</c:v>
                </c:pt>
                <c:pt idx="2">
                  <c:v>754.2</c:v>
                </c:pt>
                <c:pt idx="3">
                  <c:v>130.19999999999999</c:v>
                </c:pt>
                <c:pt idx="4">
                  <c:v>136.5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A6-4F91-9EEB-2BD9BC144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03616"/>
        <c:axId val="54705536"/>
      </c:lineChart>
      <c:catAx>
        <c:axId val="547036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4705536"/>
        <c:crosses val="autoZero"/>
        <c:auto val="1"/>
        <c:lblAlgn val="ctr"/>
        <c:lblOffset val="100"/>
        <c:noMultiLvlLbl val="1"/>
      </c:catAx>
      <c:valAx>
        <c:axId val="54705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47036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32-4D52-8EFF-43A41FD70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796800"/>
        <c:axId val="70798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238.5</c:v>
                </c:pt>
                <c:pt idx="1">
                  <c:v>165.9</c:v>
                </c:pt>
                <c:pt idx="2">
                  <c:v>54.4</c:v>
                </c:pt>
                <c:pt idx="3">
                  <c:v>108.5</c:v>
                </c:pt>
                <c:pt idx="4">
                  <c:v>136.19999999999999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32-4D52-8EFF-43A41FD70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96800"/>
        <c:axId val="70798720"/>
      </c:lineChart>
      <c:catAx>
        <c:axId val="707968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0798720"/>
        <c:crosses val="autoZero"/>
        <c:auto val="1"/>
        <c:lblAlgn val="ctr"/>
        <c:lblOffset val="100"/>
        <c:noMultiLvlLbl val="1"/>
      </c:catAx>
      <c:valAx>
        <c:axId val="70798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07968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E42-4DF1-80BD-F45F333B2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837376"/>
        <c:axId val="70839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42-4DF1-80BD-F45F333B2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837376"/>
        <c:axId val="70839296"/>
      </c:lineChart>
      <c:catAx>
        <c:axId val="708373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0839296"/>
        <c:crosses val="autoZero"/>
        <c:auto val="1"/>
        <c:lblAlgn val="ctr"/>
        <c:lblOffset val="100"/>
        <c:noMultiLvlLbl val="1"/>
      </c:catAx>
      <c:valAx>
        <c:axId val="70839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08373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E32-4F45-9F8D-D7E5B1E9A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501952"/>
        <c:axId val="97503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32-4F45-9F8D-D7E5B1E9A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501952"/>
        <c:axId val="97503872"/>
      </c:lineChart>
      <c:catAx>
        <c:axId val="975019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7503872"/>
        <c:crosses val="autoZero"/>
        <c:auto val="1"/>
        <c:lblAlgn val="ctr"/>
        <c:lblOffset val="100"/>
        <c:noMultiLvlLbl val="1"/>
      </c:catAx>
      <c:valAx>
        <c:axId val="97503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75019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07-49DB-BC45-143B01E7A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415552"/>
        <c:axId val="97417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3.6</c:v>
                </c:pt>
                <c:pt idx="1">
                  <c:v>3.5</c:v>
                </c:pt>
                <c:pt idx="2">
                  <c:v>2</c:v>
                </c:pt>
                <c:pt idx="3">
                  <c:v>8.6</c:v>
                </c:pt>
                <c:pt idx="4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07-49DB-BC45-143B01E7A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15552"/>
        <c:axId val="97417472"/>
      </c:lineChart>
      <c:catAx>
        <c:axId val="974155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7417472"/>
        <c:crosses val="autoZero"/>
        <c:auto val="1"/>
        <c:lblAlgn val="ctr"/>
        <c:lblOffset val="100"/>
        <c:noMultiLvlLbl val="1"/>
      </c:catAx>
      <c:valAx>
        <c:axId val="97417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74155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3B-412B-B1C4-61E47D5A2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599872"/>
        <c:axId val="97601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34</c:v>
                </c:pt>
                <c:pt idx="1">
                  <c:v>36</c:v>
                </c:pt>
                <c:pt idx="2">
                  <c:v>15</c:v>
                </c:pt>
                <c:pt idx="3">
                  <c:v>87</c:v>
                </c:pt>
                <c:pt idx="4">
                  <c:v>7646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3B-412B-B1C4-61E47D5A2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599872"/>
        <c:axId val="97601792"/>
      </c:lineChart>
      <c:catAx>
        <c:axId val="975998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7601792"/>
        <c:crosses val="autoZero"/>
        <c:auto val="1"/>
        <c:lblAlgn val="ctr"/>
        <c:lblOffset val="100"/>
        <c:noMultiLvlLbl val="1"/>
      </c:catAx>
      <c:valAx>
        <c:axId val="97601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75998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43.3</c:v>
                </c:pt>
                <c:pt idx="1">
                  <c:v>40.1</c:v>
                </c:pt>
                <c:pt idx="2">
                  <c:v>41.9</c:v>
                </c:pt>
                <c:pt idx="3">
                  <c:v>38</c:v>
                </c:pt>
                <c:pt idx="4">
                  <c:v>39.299999999999997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E0-4DB5-B3A4-3755EEB7C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640448"/>
        <c:axId val="97642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138.80000000000001</c:v>
                </c:pt>
                <c:pt idx="1">
                  <c:v>135.30000000000001</c:v>
                </c:pt>
                <c:pt idx="2">
                  <c:v>295.5</c:v>
                </c:pt>
                <c:pt idx="3">
                  <c:v>105.7</c:v>
                </c:pt>
                <c:pt idx="4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E0-4DB5-B3A4-3755EEB7C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40448"/>
        <c:axId val="97642368"/>
      </c:lineChart>
      <c:catAx>
        <c:axId val="976404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7642368"/>
        <c:crosses val="autoZero"/>
        <c:auto val="1"/>
        <c:lblAlgn val="ctr"/>
        <c:lblOffset val="100"/>
        <c:noMultiLvlLbl val="1"/>
      </c:catAx>
      <c:valAx>
        <c:axId val="97642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76404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61.2</c:v>
                </c:pt>
                <c:pt idx="1">
                  <c:v>60.5</c:v>
                </c:pt>
                <c:pt idx="2">
                  <c:v>66.8</c:v>
                </c:pt>
                <c:pt idx="3">
                  <c:v>62.8</c:v>
                </c:pt>
                <c:pt idx="4">
                  <c:v>63.9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5A-4482-9446-CEA7E8449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676672"/>
        <c:axId val="97691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30.2</c:v>
                </c:pt>
                <c:pt idx="1">
                  <c:v>30.7</c:v>
                </c:pt>
                <c:pt idx="2">
                  <c:v>33.6</c:v>
                </c:pt>
                <c:pt idx="3">
                  <c:v>7.1</c:v>
                </c:pt>
                <c:pt idx="4">
                  <c:v>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5A-4482-9446-CEA7E8449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76672"/>
        <c:axId val="97691136"/>
      </c:lineChart>
      <c:catAx>
        <c:axId val="976766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7691136"/>
        <c:crosses val="autoZero"/>
        <c:auto val="1"/>
        <c:lblAlgn val="ctr"/>
        <c:lblOffset val="100"/>
        <c:noMultiLvlLbl val="1"/>
      </c:catAx>
      <c:valAx>
        <c:axId val="97691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76766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15051</c:v>
                </c:pt>
                <c:pt idx="1">
                  <c:v>14016</c:v>
                </c:pt>
                <c:pt idx="2">
                  <c:v>16219</c:v>
                </c:pt>
                <c:pt idx="3">
                  <c:v>14129</c:v>
                </c:pt>
                <c:pt idx="4">
                  <c:v>14905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1E-4BFC-AFB4-3C2ED1D74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155776"/>
        <c:axId val="104157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18509</c:v>
                </c:pt>
                <c:pt idx="1">
                  <c:v>24379</c:v>
                </c:pt>
                <c:pt idx="2">
                  <c:v>7940</c:v>
                </c:pt>
                <c:pt idx="3">
                  <c:v>4211</c:v>
                </c:pt>
                <c:pt idx="4">
                  <c:v>10653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1E-4BFC-AFB4-3C2ED1D74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55776"/>
        <c:axId val="104157952"/>
      </c:lineChart>
      <c:catAx>
        <c:axId val="1041557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4157952"/>
        <c:crosses val="autoZero"/>
        <c:auto val="1"/>
        <c:lblAlgn val="ctr"/>
        <c:lblOffset val="100"/>
        <c:noMultiLvlLbl val="1"/>
      </c:catAx>
      <c:valAx>
        <c:axId val="104157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41557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80" zoomScaleNormal="80" zoomScaleSheetLayoutView="70" workbookViewId="0">
      <selection activeCell="D1" sqref="D1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15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15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0" t="str">
        <f>データ!H6&amp;"　"&amp;データ!I6</f>
        <v>愛媛県八幡浜市　北浜立体駐車場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1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Ａ１Ｂ１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商業施設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11994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1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1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119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立体式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26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534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代行制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129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H29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H30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R01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R02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R03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H29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H30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R01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R02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R03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H29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H30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R01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R02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R03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257.60000000000002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252.8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301.2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268.7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277.3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43.3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40.1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41.9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38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39.299999999999997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210.5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245.6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754.2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130.19999999999999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136.5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3.6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3.5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2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8.6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4.3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138.80000000000001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135.30000000000001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295.5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105.7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104.3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130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131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H29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H30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R01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R02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R03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H29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H30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R01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R02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R03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H29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H30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R01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R02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R03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61.2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60.5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66.8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62.8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63.9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15051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14016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16219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14129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14905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34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36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15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87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7646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30.2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30.7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33.6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7.1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5.6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18509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24379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7940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4211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10653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1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132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64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H29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H30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R01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R02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R03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H29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H30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R01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R02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R03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H29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H30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R01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R02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R03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15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15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238.5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165.9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54.4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108.5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136.19999999999999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oewEU6Ycv9EkM94WKAur9YZzHtofpyCqlotlw2naHcyApsuUhcuNFEijREouEZrpJoCRLRMDTT8c/4DPDbW+BQ==" saltValue="r0HjnCVqJbu4bHSNX5P6dQ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89</v>
      </c>
      <c r="AK5" s="47" t="s">
        <v>100</v>
      </c>
      <c r="AL5" s="47" t="s">
        <v>101</v>
      </c>
      <c r="AM5" s="47" t="s">
        <v>102</v>
      </c>
      <c r="AN5" s="47" t="s">
        <v>103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104</v>
      </c>
      <c r="AV5" s="47" t="s">
        <v>100</v>
      </c>
      <c r="AW5" s="47" t="s">
        <v>91</v>
      </c>
      <c r="AX5" s="47" t="s">
        <v>102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104</v>
      </c>
      <c r="BG5" s="47" t="s">
        <v>100</v>
      </c>
      <c r="BH5" s="47" t="s">
        <v>91</v>
      </c>
      <c r="BI5" s="47" t="s">
        <v>92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89</v>
      </c>
      <c r="BR5" s="47" t="s">
        <v>100</v>
      </c>
      <c r="BS5" s="47" t="s">
        <v>91</v>
      </c>
      <c r="BT5" s="47" t="s">
        <v>102</v>
      </c>
      <c r="BU5" s="47" t="s">
        <v>93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104</v>
      </c>
      <c r="CC5" s="47" t="s">
        <v>100</v>
      </c>
      <c r="CD5" s="47" t="s">
        <v>91</v>
      </c>
      <c r="CE5" s="47" t="s">
        <v>102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104</v>
      </c>
      <c r="CP5" s="47" t="s">
        <v>100</v>
      </c>
      <c r="CQ5" s="47" t="s">
        <v>91</v>
      </c>
      <c r="CR5" s="47" t="s">
        <v>92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104</v>
      </c>
      <c r="DA5" s="47" t="s">
        <v>100</v>
      </c>
      <c r="DB5" s="47" t="s">
        <v>101</v>
      </c>
      <c r="DC5" s="47" t="s">
        <v>92</v>
      </c>
      <c r="DD5" s="47" t="s">
        <v>103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105</v>
      </c>
      <c r="DL5" s="47" t="s">
        <v>90</v>
      </c>
      <c r="DM5" s="47" t="s">
        <v>91</v>
      </c>
      <c r="DN5" s="47" t="s">
        <v>92</v>
      </c>
      <c r="DO5" s="47" t="s">
        <v>103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106</v>
      </c>
      <c r="B6" s="48">
        <f>B8</f>
        <v>2021</v>
      </c>
      <c r="C6" s="48">
        <f t="shared" ref="C6:X6" si="1">C8</f>
        <v>382043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6</v>
      </c>
      <c r="H6" s="48" t="str">
        <f>SUBSTITUTE(H8,"　","")</f>
        <v>愛媛県八幡浜市</v>
      </c>
      <c r="I6" s="48" t="str">
        <f t="shared" si="1"/>
        <v>北浜立体駐車場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Ａ１Ｂ１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立体式</v>
      </c>
      <c r="R6" s="51">
        <f t="shared" si="1"/>
        <v>26</v>
      </c>
      <c r="S6" s="50" t="str">
        <f t="shared" si="1"/>
        <v>商業施設</v>
      </c>
      <c r="T6" s="50" t="str">
        <f t="shared" si="1"/>
        <v>無</v>
      </c>
      <c r="U6" s="51">
        <f t="shared" si="1"/>
        <v>11994</v>
      </c>
      <c r="V6" s="51">
        <f t="shared" si="1"/>
        <v>534</v>
      </c>
      <c r="W6" s="51">
        <f t="shared" si="1"/>
        <v>0</v>
      </c>
      <c r="X6" s="50" t="str">
        <f t="shared" si="1"/>
        <v>代行制</v>
      </c>
      <c r="Y6" s="52">
        <f>IF(Y8="-",NA(),Y8)</f>
        <v>257.60000000000002</v>
      </c>
      <c r="Z6" s="52">
        <f t="shared" ref="Z6:AH6" si="2">IF(Z8="-",NA(),Z8)</f>
        <v>252.8</v>
      </c>
      <c r="AA6" s="52">
        <f t="shared" si="2"/>
        <v>301.2</v>
      </c>
      <c r="AB6" s="52">
        <f t="shared" si="2"/>
        <v>268.7</v>
      </c>
      <c r="AC6" s="52">
        <f t="shared" si="2"/>
        <v>277.3</v>
      </c>
      <c r="AD6" s="52">
        <f t="shared" si="2"/>
        <v>210.5</v>
      </c>
      <c r="AE6" s="52">
        <f t="shared" si="2"/>
        <v>245.6</v>
      </c>
      <c r="AF6" s="52">
        <f t="shared" si="2"/>
        <v>754.2</v>
      </c>
      <c r="AG6" s="52">
        <f t="shared" si="2"/>
        <v>130.19999999999999</v>
      </c>
      <c r="AH6" s="52">
        <f t="shared" si="2"/>
        <v>136.5</v>
      </c>
      <c r="AI6" s="49" t="str">
        <f>IF(AI8="-","",IF(AI8="-","【-】","【"&amp;SUBSTITUTE(TEXT(AI8,"#,##0.0"),"-","△")&amp;"】"))</f>
        <v>【236.1】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3.6</v>
      </c>
      <c r="AP6" s="52">
        <f t="shared" si="3"/>
        <v>3.5</v>
      </c>
      <c r="AQ6" s="52">
        <f t="shared" si="3"/>
        <v>2</v>
      </c>
      <c r="AR6" s="52">
        <f t="shared" si="3"/>
        <v>8.6</v>
      </c>
      <c r="AS6" s="52">
        <f t="shared" si="3"/>
        <v>4.3</v>
      </c>
      <c r="AT6" s="49" t="str">
        <f>IF(AT8="-","",IF(AT8="-","【-】","【"&amp;SUBSTITUTE(TEXT(AT8,"#,##0.0"),"-","△")&amp;"】"))</f>
        <v>【5.2】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34</v>
      </c>
      <c r="BA6" s="53">
        <f t="shared" si="4"/>
        <v>36</v>
      </c>
      <c r="BB6" s="53">
        <f t="shared" si="4"/>
        <v>15</v>
      </c>
      <c r="BC6" s="53">
        <f t="shared" si="4"/>
        <v>87</v>
      </c>
      <c r="BD6" s="53">
        <f t="shared" si="4"/>
        <v>7646</v>
      </c>
      <c r="BE6" s="51" t="str">
        <f>IF(BE8="-","",IF(BE8="-","【-】","【"&amp;SUBSTITUTE(TEXT(BE8,"#,##0"),"-","△")&amp;"】"))</f>
        <v>【3,111】</v>
      </c>
      <c r="BF6" s="52">
        <f>IF(BF8="-",NA(),BF8)</f>
        <v>61.2</v>
      </c>
      <c r="BG6" s="52">
        <f t="shared" ref="BG6:BO6" si="5">IF(BG8="-",NA(),BG8)</f>
        <v>60.5</v>
      </c>
      <c r="BH6" s="52">
        <f t="shared" si="5"/>
        <v>66.8</v>
      </c>
      <c r="BI6" s="52">
        <f t="shared" si="5"/>
        <v>62.8</v>
      </c>
      <c r="BJ6" s="52">
        <f t="shared" si="5"/>
        <v>63.9</v>
      </c>
      <c r="BK6" s="52">
        <f t="shared" si="5"/>
        <v>30.2</v>
      </c>
      <c r="BL6" s="52">
        <f t="shared" si="5"/>
        <v>30.7</v>
      </c>
      <c r="BM6" s="52">
        <f t="shared" si="5"/>
        <v>33.6</v>
      </c>
      <c r="BN6" s="52">
        <f t="shared" si="5"/>
        <v>7.1</v>
      </c>
      <c r="BO6" s="52">
        <f t="shared" si="5"/>
        <v>5.6</v>
      </c>
      <c r="BP6" s="49" t="str">
        <f>IF(BP8="-","",IF(BP8="-","【-】","【"&amp;SUBSTITUTE(TEXT(BP8,"#,##0.0"),"-","△")&amp;"】"))</f>
        <v>【0.8】</v>
      </c>
      <c r="BQ6" s="53">
        <f>IF(BQ8="-",NA(),BQ8)</f>
        <v>15051</v>
      </c>
      <c r="BR6" s="53">
        <f t="shared" ref="BR6:BZ6" si="6">IF(BR8="-",NA(),BR8)</f>
        <v>14016</v>
      </c>
      <c r="BS6" s="53">
        <f t="shared" si="6"/>
        <v>16219</v>
      </c>
      <c r="BT6" s="53">
        <f t="shared" si="6"/>
        <v>14129</v>
      </c>
      <c r="BU6" s="53">
        <f t="shared" si="6"/>
        <v>14905</v>
      </c>
      <c r="BV6" s="53">
        <f t="shared" si="6"/>
        <v>18509</v>
      </c>
      <c r="BW6" s="53">
        <f t="shared" si="6"/>
        <v>24379</v>
      </c>
      <c r="BX6" s="53">
        <f t="shared" si="6"/>
        <v>7940</v>
      </c>
      <c r="BY6" s="53">
        <f t="shared" si="6"/>
        <v>4211</v>
      </c>
      <c r="BZ6" s="53">
        <f t="shared" si="6"/>
        <v>10653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107</v>
      </c>
      <c r="CM6" s="51">
        <f t="shared" ref="CM6:CN6" si="7">CM8</f>
        <v>64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107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238.5</v>
      </c>
      <c r="DF6" s="52">
        <f t="shared" si="8"/>
        <v>165.9</v>
      </c>
      <c r="DG6" s="52">
        <f t="shared" si="8"/>
        <v>54.4</v>
      </c>
      <c r="DH6" s="52">
        <f t="shared" si="8"/>
        <v>108.5</v>
      </c>
      <c r="DI6" s="52">
        <f t="shared" si="8"/>
        <v>136.19999999999999</v>
      </c>
      <c r="DJ6" s="49" t="str">
        <f>IF(DJ8="-","",IF(DJ8="-","【-】","【"&amp;SUBSTITUTE(TEXT(DJ8,"#,##0.0"),"-","△")&amp;"】"))</f>
        <v>【99.8】</v>
      </c>
      <c r="DK6" s="52">
        <f>IF(DK8="-",NA(),DK8)</f>
        <v>43.3</v>
      </c>
      <c r="DL6" s="52">
        <f t="shared" ref="DL6:DT6" si="9">IF(DL8="-",NA(),DL8)</f>
        <v>40.1</v>
      </c>
      <c r="DM6" s="52">
        <f t="shared" si="9"/>
        <v>41.9</v>
      </c>
      <c r="DN6" s="52">
        <f t="shared" si="9"/>
        <v>38</v>
      </c>
      <c r="DO6" s="52">
        <f t="shared" si="9"/>
        <v>39.299999999999997</v>
      </c>
      <c r="DP6" s="52">
        <f t="shared" si="9"/>
        <v>138.80000000000001</v>
      </c>
      <c r="DQ6" s="52">
        <f t="shared" si="9"/>
        <v>135.30000000000001</v>
      </c>
      <c r="DR6" s="52">
        <f t="shared" si="9"/>
        <v>295.5</v>
      </c>
      <c r="DS6" s="52">
        <f t="shared" si="9"/>
        <v>105.7</v>
      </c>
      <c r="DT6" s="52">
        <f t="shared" si="9"/>
        <v>104.3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15">
      <c r="A7" s="37" t="s">
        <v>108</v>
      </c>
      <c r="B7" s="48">
        <f t="shared" ref="B7:X7" si="10">B8</f>
        <v>2021</v>
      </c>
      <c r="C7" s="48">
        <f t="shared" si="10"/>
        <v>382043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6</v>
      </c>
      <c r="H7" s="48" t="str">
        <f t="shared" si="10"/>
        <v>愛媛県　八幡浜市</v>
      </c>
      <c r="I7" s="48" t="str">
        <f t="shared" si="10"/>
        <v>北浜立体駐車場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Ａ１Ｂ１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立体式</v>
      </c>
      <c r="R7" s="51">
        <f t="shared" si="10"/>
        <v>26</v>
      </c>
      <c r="S7" s="50" t="str">
        <f t="shared" si="10"/>
        <v>商業施設</v>
      </c>
      <c r="T7" s="50" t="str">
        <f t="shared" si="10"/>
        <v>無</v>
      </c>
      <c r="U7" s="51">
        <f t="shared" si="10"/>
        <v>11994</v>
      </c>
      <c r="V7" s="51">
        <f t="shared" si="10"/>
        <v>534</v>
      </c>
      <c r="W7" s="51">
        <f t="shared" si="10"/>
        <v>0</v>
      </c>
      <c r="X7" s="50" t="str">
        <f t="shared" si="10"/>
        <v>代行制</v>
      </c>
      <c r="Y7" s="52">
        <f>Y8</f>
        <v>257.60000000000002</v>
      </c>
      <c r="Z7" s="52">
        <f t="shared" ref="Z7:AH7" si="11">Z8</f>
        <v>252.8</v>
      </c>
      <c r="AA7" s="52">
        <f t="shared" si="11"/>
        <v>301.2</v>
      </c>
      <c r="AB7" s="52">
        <f t="shared" si="11"/>
        <v>268.7</v>
      </c>
      <c r="AC7" s="52">
        <f t="shared" si="11"/>
        <v>277.3</v>
      </c>
      <c r="AD7" s="52">
        <f t="shared" si="11"/>
        <v>210.5</v>
      </c>
      <c r="AE7" s="52">
        <f t="shared" si="11"/>
        <v>245.6</v>
      </c>
      <c r="AF7" s="52">
        <f t="shared" si="11"/>
        <v>754.2</v>
      </c>
      <c r="AG7" s="52">
        <f t="shared" si="11"/>
        <v>130.19999999999999</v>
      </c>
      <c r="AH7" s="52">
        <f t="shared" si="11"/>
        <v>136.5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3.6</v>
      </c>
      <c r="AP7" s="52">
        <f t="shared" si="12"/>
        <v>3.5</v>
      </c>
      <c r="AQ7" s="52">
        <f t="shared" si="12"/>
        <v>2</v>
      </c>
      <c r="AR7" s="52">
        <f t="shared" si="12"/>
        <v>8.6</v>
      </c>
      <c r="AS7" s="52">
        <f t="shared" si="12"/>
        <v>4.3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34</v>
      </c>
      <c r="BA7" s="53">
        <f t="shared" si="13"/>
        <v>36</v>
      </c>
      <c r="BB7" s="53">
        <f t="shared" si="13"/>
        <v>15</v>
      </c>
      <c r="BC7" s="53">
        <f t="shared" si="13"/>
        <v>87</v>
      </c>
      <c r="BD7" s="53">
        <f t="shared" si="13"/>
        <v>7646</v>
      </c>
      <c r="BE7" s="51"/>
      <c r="BF7" s="52">
        <f>BF8</f>
        <v>61.2</v>
      </c>
      <c r="BG7" s="52">
        <f t="shared" ref="BG7:BO7" si="14">BG8</f>
        <v>60.5</v>
      </c>
      <c r="BH7" s="52">
        <f t="shared" si="14"/>
        <v>66.8</v>
      </c>
      <c r="BI7" s="52">
        <f t="shared" si="14"/>
        <v>62.8</v>
      </c>
      <c r="BJ7" s="52">
        <f t="shared" si="14"/>
        <v>63.9</v>
      </c>
      <c r="BK7" s="52">
        <f t="shared" si="14"/>
        <v>30.2</v>
      </c>
      <c r="BL7" s="52">
        <f t="shared" si="14"/>
        <v>30.7</v>
      </c>
      <c r="BM7" s="52">
        <f t="shared" si="14"/>
        <v>33.6</v>
      </c>
      <c r="BN7" s="52">
        <f t="shared" si="14"/>
        <v>7.1</v>
      </c>
      <c r="BO7" s="52">
        <f t="shared" si="14"/>
        <v>5.6</v>
      </c>
      <c r="BP7" s="49"/>
      <c r="BQ7" s="53">
        <f>BQ8</f>
        <v>15051</v>
      </c>
      <c r="BR7" s="53">
        <f t="shared" ref="BR7:BZ7" si="15">BR8</f>
        <v>14016</v>
      </c>
      <c r="BS7" s="53">
        <f t="shared" si="15"/>
        <v>16219</v>
      </c>
      <c r="BT7" s="53">
        <f t="shared" si="15"/>
        <v>14129</v>
      </c>
      <c r="BU7" s="53">
        <f t="shared" si="15"/>
        <v>14905</v>
      </c>
      <c r="BV7" s="53">
        <f t="shared" si="15"/>
        <v>18509</v>
      </c>
      <c r="BW7" s="53">
        <f t="shared" si="15"/>
        <v>24379</v>
      </c>
      <c r="BX7" s="53">
        <f t="shared" si="15"/>
        <v>7940</v>
      </c>
      <c r="BY7" s="53">
        <f t="shared" si="15"/>
        <v>4211</v>
      </c>
      <c r="BZ7" s="53">
        <f t="shared" si="15"/>
        <v>10653</v>
      </c>
      <c r="CA7" s="51"/>
      <c r="CB7" s="52" t="s">
        <v>109</v>
      </c>
      <c r="CC7" s="52" t="s">
        <v>109</v>
      </c>
      <c r="CD7" s="52" t="s">
        <v>109</v>
      </c>
      <c r="CE7" s="52" t="s">
        <v>109</v>
      </c>
      <c r="CF7" s="52" t="s">
        <v>109</v>
      </c>
      <c r="CG7" s="52" t="s">
        <v>109</v>
      </c>
      <c r="CH7" s="52" t="s">
        <v>109</v>
      </c>
      <c r="CI7" s="52" t="s">
        <v>109</v>
      </c>
      <c r="CJ7" s="52" t="s">
        <v>109</v>
      </c>
      <c r="CK7" s="52" t="s">
        <v>110</v>
      </c>
      <c r="CL7" s="49"/>
      <c r="CM7" s="51">
        <f>CM8</f>
        <v>64</v>
      </c>
      <c r="CN7" s="51">
        <f>CN8</f>
        <v>0</v>
      </c>
      <c r="CO7" s="52" t="s">
        <v>109</v>
      </c>
      <c r="CP7" s="52" t="s">
        <v>109</v>
      </c>
      <c r="CQ7" s="52" t="s">
        <v>109</v>
      </c>
      <c r="CR7" s="52" t="s">
        <v>109</v>
      </c>
      <c r="CS7" s="52" t="s">
        <v>109</v>
      </c>
      <c r="CT7" s="52" t="s">
        <v>109</v>
      </c>
      <c r="CU7" s="52" t="s">
        <v>109</v>
      </c>
      <c r="CV7" s="52" t="s">
        <v>109</v>
      </c>
      <c r="CW7" s="52" t="s">
        <v>109</v>
      </c>
      <c r="CX7" s="52" t="s">
        <v>110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238.5</v>
      </c>
      <c r="DF7" s="52">
        <f t="shared" si="16"/>
        <v>165.9</v>
      </c>
      <c r="DG7" s="52">
        <f t="shared" si="16"/>
        <v>54.4</v>
      </c>
      <c r="DH7" s="52">
        <f t="shared" si="16"/>
        <v>108.5</v>
      </c>
      <c r="DI7" s="52">
        <f t="shared" si="16"/>
        <v>136.19999999999999</v>
      </c>
      <c r="DJ7" s="49"/>
      <c r="DK7" s="52">
        <f>DK8</f>
        <v>43.3</v>
      </c>
      <c r="DL7" s="52">
        <f t="shared" ref="DL7:DT7" si="17">DL8</f>
        <v>40.1</v>
      </c>
      <c r="DM7" s="52">
        <f t="shared" si="17"/>
        <v>41.9</v>
      </c>
      <c r="DN7" s="52">
        <f t="shared" si="17"/>
        <v>38</v>
      </c>
      <c r="DO7" s="52">
        <f t="shared" si="17"/>
        <v>39.299999999999997</v>
      </c>
      <c r="DP7" s="52">
        <f t="shared" si="17"/>
        <v>138.80000000000001</v>
      </c>
      <c r="DQ7" s="52">
        <f t="shared" si="17"/>
        <v>135.30000000000001</v>
      </c>
      <c r="DR7" s="52">
        <f t="shared" si="17"/>
        <v>295.5</v>
      </c>
      <c r="DS7" s="52">
        <f t="shared" si="17"/>
        <v>105.7</v>
      </c>
      <c r="DT7" s="52">
        <f t="shared" si="17"/>
        <v>104.3</v>
      </c>
      <c r="DU7" s="49"/>
    </row>
    <row r="8" spans="1:125" s="54" customFormat="1" x14ac:dyDescent="0.15">
      <c r="A8" s="37"/>
      <c r="B8" s="55">
        <v>2021</v>
      </c>
      <c r="C8" s="55">
        <v>382043</v>
      </c>
      <c r="D8" s="55">
        <v>47</v>
      </c>
      <c r="E8" s="55">
        <v>14</v>
      </c>
      <c r="F8" s="55">
        <v>0</v>
      </c>
      <c r="G8" s="55">
        <v>6</v>
      </c>
      <c r="H8" s="55" t="s">
        <v>111</v>
      </c>
      <c r="I8" s="55" t="s">
        <v>112</v>
      </c>
      <c r="J8" s="55" t="s">
        <v>113</v>
      </c>
      <c r="K8" s="55" t="s">
        <v>114</v>
      </c>
      <c r="L8" s="55" t="s">
        <v>115</v>
      </c>
      <c r="M8" s="55" t="s">
        <v>116</v>
      </c>
      <c r="N8" s="55" t="s">
        <v>117</v>
      </c>
      <c r="O8" s="56" t="s">
        <v>118</v>
      </c>
      <c r="P8" s="57" t="s">
        <v>119</v>
      </c>
      <c r="Q8" s="57" t="s">
        <v>120</v>
      </c>
      <c r="R8" s="58">
        <v>26</v>
      </c>
      <c r="S8" s="57" t="s">
        <v>121</v>
      </c>
      <c r="T8" s="57" t="s">
        <v>122</v>
      </c>
      <c r="U8" s="58">
        <v>11994</v>
      </c>
      <c r="V8" s="58">
        <v>534</v>
      </c>
      <c r="W8" s="58">
        <v>0</v>
      </c>
      <c r="X8" s="57" t="s">
        <v>123</v>
      </c>
      <c r="Y8" s="59">
        <v>257.60000000000002</v>
      </c>
      <c r="Z8" s="59">
        <v>252.8</v>
      </c>
      <c r="AA8" s="59">
        <v>301.2</v>
      </c>
      <c r="AB8" s="59">
        <v>268.7</v>
      </c>
      <c r="AC8" s="59">
        <v>277.3</v>
      </c>
      <c r="AD8" s="59">
        <v>210.5</v>
      </c>
      <c r="AE8" s="59">
        <v>245.6</v>
      </c>
      <c r="AF8" s="59">
        <v>754.2</v>
      </c>
      <c r="AG8" s="59">
        <v>130.19999999999999</v>
      </c>
      <c r="AH8" s="59">
        <v>136.5</v>
      </c>
      <c r="AI8" s="56">
        <v>236.1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3.6</v>
      </c>
      <c r="AP8" s="59">
        <v>3.5</v>
      </c>
      <c r="AQ8" s="59">
        <v>2</v>
      </c>
      <c r="AR8" s="59">
        <v>8.6</v>
      </c>
      <c r="AS8" s="59">
        <v>4.3</v>
      </c>
      <c r="AT8" s="56">
        <v>5.2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34</v>
      </c>
      <c r="BA8" s="60">
        <v>36</v>
      </c>
      <c r="BB8" s="60">
        <v>15</v>
      </c>
      <c r="BC8" s="60">
        <v>87</v>
      </c>
      <c r="BD8" s="60">
        <v>7646</v>
      </c>
      <c r="BE8" s="60">
        <v>3111</v>
      </c>
      <c r="BF8" s="59">
        <v>61.2</v>
      </c>
      <c r="BG8" s="59">
        <v>60.5</v>
      </c>
      <c r="BH8" s="59">
        <v>66.8</v>
      </c>
      <c r="BI8" s="59">
        <v>62.8</v>
      </c>
      <c r="BJ8" s="59">
        <v>63.9</v>
      </c>
      <c r="BK8" s="59">
        <v>30.2</v>
      </c>
      <c r="BL8" s="59">
        <v>30.7</v>
      </c>
      <c r="BM8" s="59">
        <v>33.6</v>
      </c>
      <c r="BN8" s="59">
        <v>7.1</v>
      </c>
      <c r="BO8" s="59">
        <v>5.6</v>
      </c>
      <c r="BP8" s="56">
        <v>0.8</v>
      </c>
      <c r="BQ8" s="60">
        <v>15051</v>
      </c>
      <c r="BR8" s="60">
        <v>14016</v>
      </c>
      <c r="BS8" s="60">
        <v>16219</v>
      </c>
      <c r="BT8" s="61">
        <v>14129</v>
      </c>
      <c r="BU8" s="61">
        <v>14905</v>
      </c>
      <c r="BV8" s="60">
        <v>18509</v>
      </c>
      <c r="BW8" s="60">
        <v>24379</v>
      </c>
      <c r="BX8" s="60">
        <v>7940</v>
      </c>
      <c r="BY8" s="60">
        <v>4211</v>
      </c>
      <c r="BZ8" s="60">
        <v>10653</v>
      </c>
      <c r="CA8" s="58">
        <v>10906</v>
      </c>
      <c r="CB8" s="59" t="s">
        <v>115</v>
      </c>
      <c r="CC8" s="59" t="s">
        <v>115</v>
      </c>
      <c r="CD8" s="59" t="s">
        <v>115</v>
      </c>
      <c r="CE8" s="59" t="s">
        <v>115</v>
      </c>
      <c r="CF8" s="59" t="s">
        <v>115</v>
      </c>
      <c r="CG8" s="59" t="s">
        <v>115</v>
      </c>
      <c r="CH8" s="59" t="s">
        <v>115</v>
      </c>
      <c r="CI8" s="59" t="s">
        <v>115</v>
      </c>
      <c r="CJ8" s="59" t="s">
        <v>115</v>
      </c>
      <c r="CK8" s="59" t="s">
        <v>115</v>
      </c>
      <c r="CL8" s="56" t="s">
        <v>115</v>
      </c>
      <c r="CM8" s="58">
        <v>64</v>
      </c>
      <c r="CN8" s="58">
        <v>0</v>
      </c>
      <c r="CO8" s="59" t="s">
        <v>115</v>
      </c>
      <c r="CP8" s="59" t="s">
        <v>115</v>
      </c>
      <c r="CQ8" s="59" t="s">
        <v>115</v>
      </c>
      <c r="CR8" s="59" t="s">
        <v>115</v>
      </c>
      <c r="CS8" s="59" t="s">
        <v>115</v>
      </c>
      <c r="CT8" s="59" t="s">
        <v>115</v>
      </c>
      <c r="CU8" s="59" t="s">
        <v>115</v>
      </c>
      <c r="CV8" s="59" t="s">
        <v>115</v>
      </c>
      <c r="CW8" s="59" t="s">
        <v>115</v>
      </c>
      <c r="CX8" s="59" t="s">
        <v>115</v>
      </c>
      <c r="CY8" s="56" t="s">
        <v>115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238.5</v>
      </c>
      <c r="DF8" s="59">
        <v>165.9</v>
      </c>
      <c r="DG8" s="59">
        <v>54.4</v>
      </c>
      <c r="DH8" s="59">
        <v>108.5</v>
      </c>
      <c r="DI8" s="59">
        <v>136.19999999999999</v>
      </c>
      <c r="DJ8" s="56">
        <v>99.8</v>
      </c>
      <c r="DK8" s="59">
        <v>43.3</v>
      </c>
      <c r="DL8" s="59">
        <v>40.1</v>
      </c>
      <c r="DM8" s="59">
        <v>41.9</v>
      </c>
      <c r="DN8" s="59">
        <v>38</v>
      </c>
      <c r="DO8" s="59">
        <v>39.299999999999997</v>
      </c>
      <c r="DP8" s="59">
        <v>138.80000000000001</v>
      </c>
      <c r="DQ8" s="59">
        <v>135.30000000000001</v>
      </c>
      <c r="DR8" s="59">
        <v>295.5</v>
      </c>
      <c r="DS8" s="59">
        <v>105.7</v>
      </c>
      <c r="DT8" s="59">
        <v>104.3</v>
      </c>
      <c r="DU8" s="56">
        <v>178.5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124</v>
      </c>
      <c r="C10" s="64" t="s">
        <v>125</v>
      </c>
      <c r="D10" s="64" t="s">
        <v>126</v>
      </c>
      <c r="E10" s="64" t="s">
        <v>127</v>
      </c>
      <c r="F10" s="64" t="s">
        <v>128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2023-01-25T02:55:03Z</cp:lastPrinted>
  <dcterms:created xsi:type="dcterms:W3CDTF">2022-12-09T03:31:28Z</dcterms:created>
  <dcterms:modified xsi:type="dcterms:W3CDTF">2023-02-03T02:54:01Z</dcterms:modified>
  <cp:category/>
</cp:coreProperties>
</file>