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1 松山市\"/>
    </mc:Choice>
  </mc:AlternateContent>
  <workbookProtection workbookAlgorithmName="SHA-512" workbookHashValue="r2LmRqZQDguj3boMjIjfRY1WgCo4xSDkj9pzn08Aixgx6Dfrg2aCxIt+rssmeQ56NXt+C6K7XwAehfZCzyB6bw==" workbookSaltValue="4l6+II2Z+Msv/RWN2Yro5g==" workbookSpinCount="100000" lockStructure="1"/>
  <bookViews>
    <workbookView xWindow="-120" yWindow="-120" windowWidth="24240" windowHeight="131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AT10" i="4"/>
  <c r="AD10" i="4"/>
  <c r="P10" i="4"/>
  <c r="I10" i="4"/>
  <c r="AT8" i="4"/>
  <c r="AD8" i="4"/>
  <c r="W8" i="4"/>
  <c r="I8" i="4"/>
  <c r="B6" i="4"/>
</calcChain>
</file>

<file path=xl/sharedStrings.xml><?xml version="1.0" encoding="utf-8"?>
<sst xmlns="http://schemas.openxmlformats.org/spreadsheetml/2006/main" count="319" uniqueCount="118">
  <si>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</si>
  <si>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</si>
  <si>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</si>
  <si>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</si>
  <si>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</si>
  <si>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</si>
  <si>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</si>
  <si>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</si>
  <si>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</si>
  <si>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</si>
  <si>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</si>
  <si>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</si>
  <si>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</si>
  <si>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</si>
  <si>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</si>
  <si>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</si>
  <si>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</si>
  <si>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</si>
  <si>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</si>
  <si>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</si>
  <si>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</si>
  <si>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</si>
  <si>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</si>
  <si>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</si>
  <si>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</si>
  <si>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</si>
  <si>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</si>
  <si>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</si>
  <si>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</si>
  <si>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</si>
  <si>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</si>
  <si>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</si>
  <si>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</si>
  <si>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</si>
  <si>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</si>
  <si>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</si>
  <si>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</si>
  <si>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</si>
  <si>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</si>
  <si>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</si>
  <si>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</si>
  <si>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</si>
  <si>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</si>
  <si>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</si>
  <si>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</si>
  <si>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</si>
  <si>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</si>
  <si>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</si>
  <si>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</si>
  <si>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</si>
  <si>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</si>
  <si>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</si>
  <si>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</si>
  <si>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</si>
  <si>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</si>
  <si>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</si>
  <si>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</si>
  <si>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</si>
  <si>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</si>
  <si>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</si>
  <si>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</si>
  <si>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</si>
  <si>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</si>
  <si>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</si>
  <si>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</si>
  <si>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</si>
  <si>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</si>
  <si>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</si>
  <si>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</si>
  <si>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</si>
  <si>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</si>
  <si>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</si>
  <si>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</si>
  <si>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</si>
  <si>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</si>
  <si>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</si>
  <si>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</si>
  <si>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</si>
  <si>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</si>
  <si>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</si>
  <si>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</si>
  <si>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</si>
  <si>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</si>
  <si>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</si>
  <si>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</si>
  <si>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</si>
  <si>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</si>
  <si>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</si>
  <si>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</si>
  <si>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</si>
  <si>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</si>
  <si>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</si>
  <si>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</si>
  <si>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</si>
  <si>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</si>
  <si>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</si>
  <si>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</si>
  <si>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</si>
  <si>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下水道事業</t>
  </si>
  <si>
    <t>農業集落排水</t>
  </si>
  <si>
    <t>F1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</si>
  <si>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</si>
  <si>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</si>
  <si>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</si>
  <si>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</si>
  <si>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</si>
  <si>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</si>
  <si>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</si>
  <si>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</si>
  <si>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</si>
  <si>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</si>
  <si>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</si>
  <si>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</si>
  <si>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</si>
  <si>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</si>
  <si>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本事業は、事業の規模が小さく、事業運営費の不足分を一般会計から繰り入れている状況です。
　今後は、人口減少による使用料収入の更なる減収や、施設の老朽化が進むことが予想されるため、最適整備構想に基づく必要な投資と財政シミュレーションを行うことで、持続可能な事業経営を行っていきます。</t>
    <rPh sb="18" eb="20">
      <t>ウンエイ</t>
    </rPh>
    <rPh sb="46" eb="48">
      <t>コンゴ</t>
    </rPh>
    <rPh sb="57" eb="62">
      <t>シヨウリョウシュウニュウ</t>
    </rPh>
    <rPh sb="63" eb="64">
      <t>サラ</t>
    </rPh>
    <rPh sb="90" eb="92">
      <t>サイテキ</t>
    </rPh>
    <rPh sb="92" eb="96">
      <t>セイビコウソウ</t>
    </rPh>
    <rPh sb="100" eb="102">
      <t>ヒツヨウ</t>
    </rPh>
    <rPh sb="103" eb="105">
      <t>トウシ</t>
    </rPh>
    <rPh sb="106" eb="108">
      <t>ザイセイ</t>
    </rPh>
    <rPh sb="117" eb="118">
      <t>オコナ</t>
    </rPh>
    <phoneticPr fontId="4"/>
  </si>
  <si>
    <t>　本市農業集落排水事業は、令和3年度に地方公営企業法の全部適用を行いました。前年度まで法非適用事業であったため、今回の経営比較分析表では、令和2年度以前の数値は空欄になっています。
　本事業は、事業規模が小さく、事業運営費の不足分を一般会計から繰り入れている状況であるため「経常収支比率」は100％、「累積欠損金比率」は0％となっています。
　また、昭和50年代に整備して以降、大規模な投資を行っておらず、企業債の借入も行っていないため、「企業債残高対事業規模比率」は0％、「流動比率」は、233.5％で類似団体に比べ大幅に高くなっています。
  一方、「施設利用率」については、施設の利用者が減少してきていることから、類似団体に比べ低くなっており、本事業の対象地区が限定されているため、この傾向は今後も続くと見込んでいます。</t>
    <rPh sb="2" eb="3">
      <t>シ</t>
    </rPh>
    <rPh sb="3" eb="9">
      <t>ノウギョウシュウラクハイスイ</t>
    </rPh>
    <rPh sb="13" eb="15">
      <t>レイワ</t>
    </rPh>
    <rPh sb="16" eb="18">
      <t>ネンド</t>
    </rPh>
    <rPh sb="19" eb="26">
      <t>チホウコウエイキギョウホウ</t>
    </rPh>
    <rPh sb="38" eb="41">
      <t>ゼンネンド</t>
    </rPh>
    <rPh sb="43" eb="47">
      <t>ホウヒテキヨウ</t>
    </rPh>
    <rPh sb="47" eb="49">
      <t>ジギョウ</t>
    </rPh>
    <rPh sb="56" eb="58">
      <t>コンカイ</t>
    </rPh>
    <rPh sb="59" eb="66">
      <t>ケイエイヒカクブンセキヒョウ</t>
    </rPh>
    <rPh sb="69" eb="71">
      <t>レイワ</t>
    </rPh>
    <rPh sb="72" eb="74">
      <t>ネンド</t>
    </rPh>
    <rPh sb="74" eb="76">
      <t>イゼン</t>
    </rPh>
    <rPh sb="77" eb="79">
      <t>スウチ</t>
    </rPh>
    <rPh sb="80" eb="82">
      <t>クウラン</t>
    </rPh>
    <rPh sb="92" eb="95">
      <t>ホンジギョウ</t>
    </rPh>
    <rPh sb="108" eb="111">
      <t>ウンエイヒ</t>
    </rPh>
    <rPh sb="137" eb="143">
      <t>ケイジョウシュウシヒリツ</t>
    </rPh>
    <rPh sb="151" eb="158">
      <t>ルイセキケッソンキンヒリツ</t>
    </rPh>
    <rPh sb="207" eb="209">
      <t>カリイレ</t>
    </rPh>
    <rPh sb="210" eb="211">
      <t>オコナ</t>
    </rPh>
    <rPh sb="220" eb="223">
      <t>キギョウサイ</t>
    </rPh>
    <rPh sb="223" eb="225">
      <t>ザンダカ</t>
    </rPh>
    <rPh sb="225" eb="226">
      <t>タイ</t>
    </rPh>
    <rPh sb="226" eb="230">
      <t>ジギョウキボ</t>
    </rPh>
    <rPh sb="230" eb="232">
      <t>ヒリツ</t>
    </rPh>
    <rPh sb="238" eb="242">
      <t>リュウドウヒリツ</t>
    </rPh>
    <rPh sb="252" eb="254">
      <t>ルイジ</t>
    </rPh>
    <rPh sb="254" eb="256">
      <t>ダンタイ</t>
    </rPh>
    <rPh sb="257" eb="258">
      <t>クラ</t>
    </rPh>
    <rPh sb="259" eb="261">
      <t>オオハバ</t>
    </rPh>
    <rPh sb="262" eb="263">
      <t>タカ</t>
    </rPh>
    <rPh sb="274" eb="276">
      <t>イッポウ</t>
    </rPh>
    <rPh sb="290" eb="292">
      <t>シセツ</t>
    </rPh>
    <rPh sb="293" eb="295">
      <t>リヨウ</t>
    </rPh>
    <rPh sb="315" eb="316">
      <t>クラ</t>
    </rPh>
    <rPh sb="325" eb="328">
      <t>ホンジギョウ</t>
    </rPh>
    <rPh sb="329" eb="331">
      <t>タイショウ</t>
    </rPh>
    <rPh sb="331" eb="333">
      <t>チク</t>
    </rPh>
    <rPh sb="334" eb="336">
      <t>ゲンテイ</t>
    </rPh>
    <rPh sb="346" eb="348">
      <t>ケイコウ</t>
    </rPh>
    <rPh sb="349" eb="351">
      <t>コンゴ</t>
    </rPh>
    <rPh sb="352" eb="353">
      <t>ツヅ</t>
    </rPh>
    <rPh sb="355" eb="357">
      <t>ミコ</t>
    </rPh>
    <phoneticPr fontId="4"/>
  </si>
  <si>
    <r>
      <t>　近年、管渠に係る更新は実施しておらず、「管渠改善率」は算出されていません。
　令和2年度に施設の機能診断調査を実施し、最適整備構想を策定し</t>
    </r>
    <r>
      <rPr>
        <sz val="11"/>
        <rFont val="ＭＳ ゴシック"/>
        <family val="3"/>
        <charset val="128"/>
      </rPr>
      <t>たため、その構想に基づき適切な修繕・更新等を実施していきます</t>
    </r>
    <r>
      <rPr>
        <sz val="11"/>
        <color theme="1"/>
        <rFont val="ＭＳ ゴシック"/>
        <family val="3"/>
        <charset val="128"/>
      </rPr>
      <t>。</t>
    </r>
    <rPh sb="9" eb="11">
      <t>コウシン</t>
    </rPh>
    <rPh sb="88" eb="90">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</si>
</sst>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3C-4C79-B6B0-17D113D0C4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B13C-4C79-B6B0-17D113D0C4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38.89</c:v>
                </c:pt>
              </c:numCache>
            </c:numRef>
          </c:val>
          <c:extLst>
            <c:ext xmlns:c16="http://schemas.microsoft.com/office/drawing/2014/chart" uri="{C3380CC4-5D6E-409C-BE32-E72D297353CC}">
              <c16:uniqueId val="{00000000-EFC7-47A0-A12C-207D441AD65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54.54</c:v>
                </c:pt>
              </c:numCache>
            </c:numRef>
          </c:val>
          <c:smooth val="0"/>
          <c:extLst>
            <c:ext xmlns:c16="http://schemas.microsoft.com/office/drawing/2014/chart" uri="{C3380CC4-5D6E-409C-BE32-E72D297353CC}">
              <c16:uniqueId val="{00000001-EFC7-47A0-A12C-207D441AD65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49A-4421-AB39-632AC90B90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c:v>
                </c:pt>
              </c:numCache>
            </c:numRef>
          </c:val>
          <c:smooth val="0"/>
          <c:extLst>
            <c:ext xmlns:c16="http://schemas.microsoft.com/office/drawing/2014/chart" uri="{C3380CC4-5D6E-409C-BE32-E72D297353CC}">
              <c16:uniqueId val="{00000001-249A-4421-AB39-632AC90B90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01A9-47E5-8896-5E9DB764737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102.11</c:v>
                </c:pt>
              </c:numCache>
            </c:numRef>
          </c:val>
          <c:smooth val="0"/>
          <c:extLst>
            <c:ext xmlns:c16="http://schemas.microsoft.com/office/drawing/2014/chart" uri="{C3380CC4-5D6E-409C-BE32-E72D297353CC}">
              <c16:uniqueId val="{00000001-01A9-47E5-8896-5E9DB764737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6.18</c:v>
                </c:pt>
              </c:numCache>
            </c:numRef>
          </c:val>
          <c:extLst>
            <c:ext xmlns:c16="http://schemas.microsoft.com/office/drawing/2014/chart" uri="{C3380CC4-5D6E-409C-BE32-E72D297353CC}">
              <c16:uniqueId val="{00000000-D01A-47ED-A2FD-71CEE35C9E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28.12</c:v>
                </c:pt>
              </c:numCache>
            </c:numRef>
          </c:val>
          <c:smooth val="0"/>
          <c:extLst>
            <c:ext xmlns:c16="http://schemas.microsoft.com/office/drawing/2014/chart" uri="{C3380CC4-5D6E-409C-BE32-E72D297353CC}">
              <c16:uniqueId val="{00000001-D01A-47ED-A2FD-71CEE35C9E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D47-4303-B273-1361DB7827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D47-4303-B273-1361DB7827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E17-4E52-9CA3-C572F98BF7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124.9</c:v>
                </c:pt>
              </c:numCache>
            </c:numRef>
          </c:val>
          <c:smooth val="0"/>
          <c:extLst>
            <c:ext xmlns:c16="http://schemas.microsoft.com/office/drawing/2014/chart" uri="{C3380CC4-5D6E-409C-BE32-E72D297353CC}">
              <c16:uniqueId val="{00000001-7E17-4E52-9CA3-C572F98BF7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233.59</c:v>
                </c:pt>
              </c:numCache>
            </c:numRef>
          </c:val>
          <c:extLst>
            <c:ext xmlns:c16="http://schemas.microsoft.com/office/drawing/2014/chart" uri="{C3380CC4-5D6E-409C-BE32-E72D297353CC}">
              <c16:uniqueId val="{00000000-3E30-47F2-B883-18296520A3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33.58</c:v>
                </c:pt>
              </c:numCache>
            </c:numRef>
          </c:val>
          <c:smooth val="0"/>
          <c:extLst>
            <c:ext xmlns:c16="http://schemas.microsoft.com/office/drawing/2014/chart" uri="{C3380CC4-5D6E-409C-BE32-E72D297353CC}">
              <c16:uniqueId val="{00000001-3E30-47F2-B883-18296520A3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76D-4A4E-A4A4-2CFFBA224D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778.81</c:v>
                </c:pt>
              </c:numCache>
            </c:numRef>
          </c:val>
          <c:smooth val="0"/>
          <c:extLst>
            <c:ext xmlns:c16="http://schemas.microsoft.com/office/drawing/2014/chart" uri="{C3380CC4-5D6E-409C-BE32-E72D297353CC}">
              <c16:uniqueId val="{00000001-376D-4A4E-A4A4-2CFFBA224D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57.51</c:v>
                </c:pt>
              </c:numCache>
            </c:numRef>
          </c:val>
          <c:extLst>
            <c:ext xmlns:c16="http://schemas.microsoft.com/office/drawing/2014/chart" uri="{C3380CC4-5D6E-409C-BE32-E72D297353CC}">
              <c16:uniqueId val="{00000000-D632-48C9-A133-23FE77E979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67.23</c:v>
                </c:pt>
              </c:numCache>
            </c:numRef>
          </c:val>
          <c:smooth val="0"/>
          <c:extLst>
            <c:ext xmlns:c16="http://schemas.microsoft.com/office/drawing/2014/chart" uri="{C3380CC4-5D6E-409C-BE32-E72D297353CC}">
              <c16:uniqueId val="{00000001-D632-48C9-A133-23FE77E979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267.23</c:v>
                </c:pt>
              </c:numCache>
            </c:numRef>
          </c:val>
          <c:extLst>
            <c:ext xmlns:c16="http://schemas.microsoft.com/office/drawing/2014/chart" uri="{C3380CC4-5D6E-409C-BE32-E72D297353CC}">
              <c16:uniqueId val="{00000000-BEF8-4AC9-B9BC-FC463C4338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228.21</c:v>
                </c:pt>
              </c:numCache>
            </c:numRef>
          </c:val>
          <c:smooth val="0"/>
          <c:extLst>
            <c:ext xmlns:c16="http://schemas.microsoft.com/office/drawing/2014/chart" uri="{C3380CC4-5D6E-409C-BE32-E72D297353CC}">
              <c16:uniqueId val="{00000001-BEF8-4AC9-B9BC-FC463C4338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松山市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その他</v>
      </c>
      <c r="AE8" s="41"/>
      <c r="AF8" s="41"/>
      <c r="AG8" s="41"/>
      <c r="AH8" s="41"/>
      <c r="AI8" s="41"/>
      <c r="AJ8" s="41"/>
      <c r="AK8" s="3"/>
      <c r="AL8" s="42">
        <f>データ!S6</f>
        <v>507211</v>
      </c>
      <c r="AM8" s="42"/>
      <c r="AN8" s="42"/>
      <c r="AO8" s="42"/>
      <c r="AP8" s="42"/>
      <c r="AQ8" s="42"/>
      <c r="AR8" s="42"/>
      <c r="AS8" s="42"/>
      <c r="AT8" s="35">
        <f>データ!T6</f>
        <v>429.35</v>
      </c>
      <c r="AU8" s="35"/>
      <c r="AV8" s="35"/>
      <c r="AW8" s="35"/>
      <c r="AX8" s="35"/>
      <c r="AY8" s="35"/>
      <c r="AZ8" s="35"/>
      <c r="BA8" s="35"/>
      <c r="BB8" s="35">
        <f>データ!U6</f>
        <v>1181.3499999999999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98.12</v>
      </c>
      <c r="J10" s="35"/>
      <c r="K10" s="35"/>
      <c r="L10" s="35"/>
      <c r="M10" s="35"/>
      <c r="N10" s="35"/>
      <c r="O10" s="35"/>
      <c r="P10" s="35">
        <f>データ!P6</f>
        <v>0.04</v>
      </c>
      <c r="Q10" s="35"/>
      <c r="R10" s="35"/>
      <c r="S10" s="35"/>
      <c r="T10" s="35"/>
      <c r="U10" s="35"/>
      <c r="V10" s="35"/>
      <c r="W10" s="35">
        <f>データ!Q6</f>
        <v>87.73</v>
      </c>
      <c r="X10" s="35"/>
      <c r="Y10" s="35"/>
      <c r="Z10" s="35"/>
      <c r="AA10" s="35"/>
      <c r="AB10" s="35"/>
      <c r="AC10" s="35"/>
      <c r="AD10" s="42">
        <f>データ!R6</f>
        <v>3380</v>
      </c>
      <c r="AE10" s="42"/>
      <c r="AF10" s="42"/>
      <c r="AG10" s="42"/>
      <c r="AH10" s="42"/>
      <c r="AI10" s="42"/>
      <c r="AJ10" s="42"/>
      <c r="AK10" s="2"/>
      <c r="AL10" s="42">
        <f>データ!V6</f>
        <v>203</v>
      </c>
      <c r="AM10" s="42"/>
      <c r="AN10" s="42"/>
      <c r="AO10" s="42"/>
      <c r="AP10" s="42"/>
      <c r="AQ10" s="42"/>
      <c r="AR10" s="42"/>
      <c r="AS10" s="42"/>
      <c r="AT10" s="35">
        <f>データ!W6</f>
        <v>0.18</v>
      </c>
      <c r="AU10" s="35"/>
      <c r="AV10" s="35"/>
      <c r="AW10" s="35"/>
      <c r="AX10" s="35"/>
      <c r="AY10" s="35"/>
      <c r="AZ10" s="35"/>
      <c r="BA10" s="35"/>
      <c r="BB10" s="35">
        <f>データ!X6</f>
        <v>1127.78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RwhG+Zz3iynAFtpX3FX7C7bFZfMoMNIonblDczoQHtrT8yx3JJ7JRF768SDyHhVfjLXgT+zN5Jh1VvQwjCDItg==" saltValue="I9WCZg67u1gLXTTjGcRM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382019</v>
      </c>
      <c r="D6" s="19">
        <f t="shared" si="3"/>
        <v>46</v>
      </c>
      <c r="E6" s="19">
        <f t="shared" si="3"/>
        <v>17</v>
      </c>
      <c r="F6" s="19">
        <f t="shared" si="3"/>
        <v>5</v>
      </c>
      <c r="G6" s="19">
        <f t="shared" si="3"/>
        <v>0</v>
      </c>
      <c r="H6" s="19" t="str">
        <f t="shared" si="3"/>
        <v>愛媛県　松山市</v>
      </c>
      <c r="I6" s="19" t="str">
        <f t="shared" si="3"/>
        <v>法適用</v>
      </c>
      <c r="J6" s="19" t="str">
        <f t="shared" si="3"/>
        <v>下水道事業</v>
      </c>
      <c r="K6" s="19" t="str">
        <f t="shared" si="3"/>
        <v>農業集落排水</v>
      </c>
      <c r="L6" s="19" t="str">
        <f t="shared" si="3"/>
        <v>F1</v>
      </c>
      <c r="M6" s="19" t="str">
        <f t="shared" si="3"/>
        <v>その他</v>
      </c>
      <c r="N6" s="20" t="str">
        <f t="shared" si="3"/>
        <v>-</v>
      </c>
      <c r="O6" s="20">
        <f t="shared" si="3"/>
        <v>98.12</v>
      </c>
      <c r="P6" s="20">
        <f t="shared" si="3"/>
        <v>0.04</v>
      </c>
      <c r="Q6" s="20">
        <f t="shared" si="3"/>
        <v>87.73</v>
      </c>
      <c r="R6" s="20">
        <f t="shared" si="3"/>
        <v>3380</v>
      </c>
      <c r="S6" s="20">
        <f t="shared" si="3"/>
        <v>507211</v>
      </c>
      <c r="T6" s="20">
        <f t="shared" si="3"/>
        <v>429.35</v>
      </c>
      <c r="U6" s="20">
        <f t="shared" si="3"/>
        <v>1181.3499999999999</v>
      </c>
      <c r="V6" s="20">
        <f t="shared" si="3"/>
        <v>203</v>
      </c>
      <c r="W6" s="20">
        <f t="shared" si="3"/>
        <v>0.18</v>
      </c>
      <c r="X6" s="20">
        <f t="shared" si="3"/>
        <v>1127.78</v>
      </c>
      <c r="Y6" s="21" t="str">
        <f>IF(Y7="",NA(),Y7)</f>
        <v>-</v>
      </c>
      <c r="Z6" s="21" t="str">
        <f t="shared" ref="Z6:AH6" si="4">IF(Z7="",NA(),Z7)</f>
        <v>-</v>
      </c>
      <c r="AA6" s="21" t="str">
        <f t="shared" si="4"/>
        <v>-</v>
      </c>
      <c r="AB6" s="21" t="str">
        <f t="shared" si="4"/>
        <v>-</v>
      </c>
      <c r="AC6" s="21">
        <f t="shared" si="4"/>
        <v>100</v>
      </c>
      <c r="AD6" s="21" t="str">
        <f t="shared" si="4"/>
        <v>-</v>
      </c>
      <c r="AE6" s="21" t="str">
        <f t="shared" si="4"/>
        <v>-</v>
      </c>
      <c r="AF6" s="21" t="str">
        <f t="shared" si="4"/>
        <v>-</v>
      </c>
      <c r="AG6" s="21" t="str">
        <f t="shared" si="4"/>
        <v>-</v>
      </c>
      <c r="AH6" s="21">
        <f t="shared" si="4"/>
        <v>102.11</v>
      </c>
      <c r="AI6" s="20" t="str">
        <f>IF(AI7="","",IF(AI7="-","【-】","【"&amp;SUBSTITUTE(TEXT(AI7,"#,##0.00"),"-","△")&amp;"】"))</f>
        <v>【104.16】</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124.9</v>
      </c>
      <c r="AT6" s="20" t="str">
        <f>IF(AT7="","",IF(AT7="-","【-】","【"&amp;SUBSTITUTE(TEXT(AT7,"#,##0.00"),"-","△")&amp;"】"))</f>
        <v>【128.23】</v>
      </c>
      <c r="AU6" s="21" t="str">
        <f>IF(AU7="",NA(),AU7)</f>
        <v>-</v>
      </c>
      <c r="AV6" s="21" t="str">
        <f t="shared" ref="AV6:BD6" si="6">IF(AV7="",NA(),AV7)</f>
        <v>-</v>
      </c>
      <c r="AW6" s="21" t="str">
        <f t="shared" si="6"/>
        <v>-</v>
      </c>
      <c r="AX6" s="21" t="str">
        <f t="shared" si="6"/>
        <v>-</v>
      </c>
      <c r="AY6" s="21">
        <f t="shared" si="6"/>
        <v>233.59</v>
      </c>
      <c r="AZ6" s="21" t="str">
        <f t="shared" si="6"/>
        <v>-</v>
      </c>
      <c r="BA6" s="21" t="str">
        <f t="shared" si="6"/>
        <v>-</v>
      </c>
      <c r="BB6" s="21" t="str">
        <f t="shared" si="6"/>
        <v>-</v>
      </c>
      <c r="BC6" s="21" t="str">
        <f t="shared" si="6"/>
        <v>-</v>
      </c>
      <c r="BD6" s="21">
        <f t="shared" si="6"/>
        <v>33.58</v>
      </c>
      <c r="BE6" s="20" t="str">
        <f>IF(BE7="","",IF(BE7="-","【-】","【"&amp;SUBSTITUTE(TEXT(BE7,"#,##0.00"),"-","△")&amp;"】"))</f>
        <v>【34.77】</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778.81</v>
      </c>
      <c r="BP6" s="20" t="str">
        <f>IF(BP7="","",IF(BP7="-","【-】","【"&amp;SUBSTITUTE(TEXT(BP7,"#,##0.00"),"-","△")&amp;"】"))</f>
        <v>【786.37】</v>
      </c>
      <c r="BQ6" s="21" t="str">
        <f>IF(BQ7="",NA(),BQ7)</f>
        <v>-</v>
      </c>
      <c r="BR6" s="21" t="str">
        <f t="shared" ref="BR6:BZ6" si="8">IF(BR7="",NA(),BR7)</f>
        <v>-</v>
      </c>
      <c r="BS6" s="21" t="str">
        <f t="shared" si="8"/>
        <v>-</v>
      </c>
      <c r="BT6" s="21" t="str">
        <f t="shared" si="8"/>
        <v>-</v>
      </c>
      <c r="BU6" s="21">
        <f t="shared" si="8"/>
        <v>57.51</v>
      </c>
      <c r="BV6" s="21" t="str">
        <f t="shared" si="8"/>
        <v>-</v>
      </c>
      <c r="BW6" s="21" t="str">
        <f t="shared" si="8"/>
        <v>-</v>
      </c>
      <c r="BX6" s="21" t="str">
        <f t="shared" si="8"/>
        <v>-</v>
      </c>
      <c r="BY6" s="21" t="str">
        <f t="shared" si="8"/>
        <v>-</v>
      </c>
      <c r="BZ6" s="21">
        <f t="shared" si="8"/>
        <v>67.23</v>
      </c>
      <c r="CA6" s="20" t="str">
        <f>IF(CA7="","",IF(CA7="-","【-】","【"&amp;SUBSTITUTE(TEXT(CA7,"#,##0.00"),"-","△")&amp;"】"))</f>
        <v>【60.65】</v>
      </c>
      <c r="CB6" s="21" t="str">
        <f>IF(CB7="",NA(),CB7)</f>
        <v>-</v>
      </c>
      <c r="CC6" s="21" t="str">
        <f t="shared" ref="CC6:CK6" si="9">IF(CC7="",NA(),CC7)</f>
        <v>-</v>
      </c>
      <c r="CD6" s="21" t="str">
        <f t="shared" si="9"/>
        <v>-</v>
      </c>
      <c r="CE6" s="21" t="str">
        <f t="shared" si="9"/>
        <v>-</v>
      </c>
      <c r="CF6" s="21">
        <f t="shared" si="9"/>
        <v>267.23</v>
      </c>
      <c r="CG6" s="21" t="str">
        <f t="shared" si="9"/>
        <v>-</v>
      </c>
      <c r="CH6" s="21" t="str">
        <f t="shared" si="9"/>
        <v>-</v>
      </c>
      <c r="CI6" s="21" t="str">
        <f t="shared" si="9"/>
        <v>-</v>
      </c>
      <c r="CJ6" s="21" t="str">
        <f t="shared" si="9"/>
        <v>-</v>
      </c>
      <c r="CK6" s="21">
        <f t="shared" si="9"/>
        <v>228.21</v>
      </c>
      <c r="CL6" s="20" t="str">
        <f>IF(CL7="","",IF(CL7="-","【-】","【"&amp;SUBSTITUTE(TEXT(CL7,"#,##0.00"),"-","△")&amp;"】"))</f>
        <v>【256.97】</v>
      </c>
      <c r="CM6" s="21" t="str">
        <f>IF(CM7="",NA(),CM7)</f>
        <v>-</v>
      </c>
      <c r="CN6" s="21" t="str">
        <f t="shared" ref="CN6:CV6" si="10">IF(CN7="",NA(),CN7)</f>
        <v>-</v>
      </c>
      <c r="CO6" s="21" t="str">
        <f t="shared" si="10"/>
        <v>-</v>
      </c>
      <c r="CP6" s="21" t="str">
        <f t="shared" si="10"/>
        <v>-</v>
      </c>
      <c r="CQ6" s="21">
        <f t="shared" si="10"/>
        <v>38.89</v>
      </c>
      <c r="CR6" s="21" t="str">
        <f t="shared" si="10"/>
        <v>-</v>
      </c>
      <c r="CS6" s="21" t="str">
        <f t="shared" si="10"/>
        <v>-</v>
      </c>
      <c r="CT6" s="21" t="str">
        <f t="shared" si="10"/>
        <v>-</v>
      </c>
      <c r="CU6" s="21" t="str">
        <f t="shared" si="10"/>
        <v>-</v>
      </c>
      <c r="CV6" s="21">
        <f t="shared" si="10"/>
        <v>54.54</v>
      </c>
      <c r="CW6" s="20" t="str">
        <f>IF(CW7="","",IF(CW7="-","【-】","【"&amp;SUBSTITUTE(TEXT(CW7,"#,##0.00"),"-","△")&amp;"】"))</f>
        <v>【61.14】</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90.3</v>
      </c>
      <c r="DH6" s="20" t="str">
        <f>IF(DH7="","",IF(DH7="-","【-】","【"&amp;SUBSTITUTE(TEXT(DH7,"#,##0.00"),"-","△")&amp;"】"))</f>
        <v>【86.91】</v>
      </c>
      <c r="DI6" s="21" t="str">
        <f>IF(DI7="",NA(),DI7)</f>
        <v>-</v>
      </c>
      <c r="DJ6" s="21" t="str">
        <f t="shared" ref="DJ6:DR6" si="12">IF(DJ7="",NA(),DJ7)</f>
        <v>-</v>
      </c>
      <c r="DK6" s="21" t="str">
        <f t="shared" si="12"/>
        <v>-</v>
      </c>
      <c r="DL6" s="21" t="str">
        <f t="shared" si="12"/>
        <v>-</v>
      </c>
      <c r="DM6" s="21">
        <f t="shared" si="12"/>
        <v>6.18</v>
      </c>
      <c r="DN6" s="21" t="str">
        <f t="shared" si="12"/>
        <v>-</v>
      </c>
      <c r="DO6" s="21" t="str">
        <f t="shared" si="12"/>
        <v>-</v>
      </c>
      <c r="DP6" s="21" t="str">
        <f t="shared" si="12"/>
        <v>-</v>
      </c>
      <c r="DQ6" s="21" t="str">
        <f t="shared" si="12"/>
        <v>-</v>
      </c>
      <c r="DR6" s="21">
        <f t="shared" si="12"/>
        <v>28.12</v>
      </c>
      <c r="DS6" s="20" t="str">
        <f>IF(DS7="","",IF(DS7="-","【-】","【"&amp;SUBSTITUTE(TEXT(DS7,"#,##0.00"),"-","△")&amp;"】"))</f>
        <v>【24.95】</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0.01</v>
      </c>
      <c r="EO6" s="20" t="str">
        <f>IF(EO7="","",IF(EO7="-","【-】","【"&amp;SUBSTITUTE(TEXT(EO7,"#,##0.00"),"-","△")&amp;"】"))</f>
        <v>【0.03】</v>
      </c>
    </row>
    <row r="7" spans="1:148" s="22" customFormat="1" x14ac:dyDescent="0.15">
      <c r="A7" s="14"/>
      <c r="B7" s="23">
        <v>2021</v>
      </c>
      <c r="C7" s="23">
        <v>382019</v>
      </c>
      <c r="D7" s="23">
        <v>46</v>
      </c>
      <c r="E7" s="23">
        <v>17</v>
      </c>
      <c r="F7" s="23">
        <v>5</v>
      </c>
      <c r="G7" s="23">
        <v>0</v>
      </c>
      <c r="H7" s="23" t="s">
        <v>96</v>
      </c>
      <c r="I7" s="23" t="s">
        <v>97</v>
      </c>
      <c r="J7" s="23" t="s">
        <v>98</v>
      </c>
      <c r="K7" s="23" t="s">
        <v>99</v>
      </c>
      <c r="L7" s="23" t="s">
        <v>100</v>
      </c>
      <c r="M7" s="23" t="s">
        <v>101</v>
      </c>
      <c r="N7" s="24" t="s">
        <v>102</v>
      </c>
      <c r="O7" s="24">
        <v>98.12</v>
      </c>
      <c r="P7" s="24">
        <v>0.04</v>
      </c>
      <c r="Q7" s="24">
        <v>87.73</v>
      </c>
      <c r="R7" s="24">
        <v>3380</v>
      </c>
      <c r="S7" s="24">
        <v>507211</v>
      </c>
      <c r="T7" s="24">
        <v>429.35</v>
      </c>
      <c r="U7" s="24">
        <v>1181.3499999999999</v>
      </c>
      <c r="V7" s="24">
        <v>203</v>
      </c>
      <c r="W7" s="24">
        <v>0.18</v>
      </c>
      <c r="X7" s="24">
        <v>1127.78</v>
      </c>
      <c r="Y7" s="24" t="s">
        <v>102</v>
      </c>
      <c r="Z7" s="24" t="s">
        <v>102</v>
      </c>
      <c r="AA7" s="24" t="s">
        <v>102</v>
      </c>
      <c r="AB7" s="24" t="s">
        <v>102</v>
      </c>
      <c r="AC7" s="24">
        <v>100</v>
      </c>
      <c r="AD7" s="24" t="s">
        <v>102</v>
      </c>
      <c r="AE7" s="24" t="s">
        <v>102</v>
      </c>
      <c r="AF7" s="24" t="s">
        <v>102</v>
      </c>
      <c r="AG7" s="24" t="s">
        <v>102</v>
      </c>
      <c r="AH7" s="24">
        <v>102.11</v>
      </c>
      <c r="AI7" s="24">
        <v>104.16</v>
      </c>
      <c r="AJ7" s="24" t="s">
        <v>102</v>
      </c>
      <c r="AK7" s="24" t="s">
        <v>102</v>
      </c>
      <c r="AL7" s="24" t="s">
        <v>102</v>
      </c>
      <c r="AM7" s="24" t="s">
        <v>102</v>
      </c>
      <c r="AN7" s="24">
        <v>0</v>
      </c>
      <c r="AO7" s="24" t="s">
        <v>102</v>
      </c>
      <c r="AP7" s="24" t="s">
        <v>102</v>
      </c>
      <c r="AQ7" s="24" t="s">
        <v>102</v>
      </c>
      <c r="AR7" s="24" t="s">
        <v>102</v>
      </c>
      <c r="AS7" s="24">
        <v>124.9</v>
      </c>
      <c r="AT7" s="24">
        <v>128.22999999999999</v>
      </c>
      <c r="AU7" s="24" t="s">
        <v>102</v>
      </c>
      <c r="AV7" s="24" t="s">
        <v>102</v>
      </c>
      <c r="AW7" s="24" t="s">
        <v>102</v>
      </c>
      <c r="AX7" s="24" t="s">
        <v>102</v>
      </c>
      <c r="AY7" s="24">
        <v>233.59</v>
      </c>
      <c r="AZ7" s="24" t="s">
        <v>102</v>
      </c>
      <c r="BA7" s="24" t="s">
        <v>102</v>
      </c>
      <c r="BB7" s="24" t="s">
        <v>102</v>
      </c>
      <c r="BC7" s="24" t="s">
        <v>102</v>
      </c>
      <c r="BD7" s="24">
        <v>33.58</v>
      </c>
      <c r="BE7" s="24">
        <v>34.770000000000003</v>
      </c>
      <c r="BF7" s="24" t="s">
        <v>102</v>
      </c>
      <c r="BG7" s="24" t="s">
        <v>102</v>
      </c>
      <c r="BH7" s="24" t="s">
        <v>102</v>
      </c>
      <c r="BI7" s="24" t="s">
        <v>102</v>
      </c>
      <c r="BJ7" s="24">
        <v>0</v>
      </c>
      <c r="BK7" s="24" t="s">
        <v>102</v>
      </c>
      <c r="BL7" s="24" t="s">
        <v>102</v>
      </c>
      <c r="BM7" s="24" t="s">
        <v>102</v>
      </c>
      <c r="BN7" s="24" t="s">
        <v>102</v>
      </c>
      <c r="BO7" s="24">
        <v>778.81</v>
      </c>
      <c r="BP7" s="24">
        <v>786.37</v>
      </c>
      <c r="BQ7" s="24" t="s">
        <v>102</v>
      </c>
      <c r="BR7" s="24" t="s">
        <v>102</v>
      </c>
      <c r="BS7" s="24" t="s">
        <v>102</v>
      </c>
      <c r="BT7" s="24" t="s">
        <v>102</v>
      </c>
      <c r="BU7" s="24">
        <v>57.51</v>
      </c>
      <c r="BV7" s="24" t="s">
        <v>102</v>
      </c>
      <c r="BW7" s="24" t="s">
        <v>102</v>
      </c>
      <c r="BX7" s="24" t="s">
        <v>102</v>
      </c>
      <c r="BY7" s="24" t="s">
        <v>102</v>
      </c>
      <c r="BZ7" s="24">
        <v>67.23</v>
      </c>
      <c r="CA7" s="24">
        <v>60.65</v>
      </c>
      <c r="CB7" s="24" t="s">
        <v>102</v>
      </c>
      <c r="CC7" s="24" t="s">
        <v>102</v>
      </c>
      <c r="CD7" s="24" t="s">
        <v>102</v>
      </c>
      <c r="CE7" s="24" t="s">
        <v>102</v>
      </c>
      <c r="CF7" s="24">
        <v>267.23</v>
      </c>
      <c r="CG7" s="24" t="s">
        <v>102</v>
      </c>
      <c r="CH7" s="24" t="s">
        <v>102</v>
      </c>
      <c r="CI7" s="24" t="s">
        <v>102</v>
      </c>
      <c r="CJ7" s="24" t="s">
        <v>102</v>
      </c>
      <c r="CK7" s="24">
        <v>228.21</v>
      </c>
      <c r="CL7" s="24">
        <v>256.97000000000003</v>
      </c>
      <c r="CM7" s="24" t="s">
        <v>102</v>
      </c>
      <c r="CN7" s="24" t="s">
        <v>102</v>
      </c>
      <c r="CO7" s="24" t="s">
        <v>102</v>
      </c>
      <c r="CP7" s="24" t="s">
        <v>102</v>
      </c>
      <c r="CQ7" s="24">
        <v>38.89</v>
      </c>
      <c r="CR7" s="24" t="s">
        <v>102</v>
      </c>
      <c r="CS7" s="24" t="s">
        <v>102</v>
      </c>
      <c r="CT7" s="24" t="s">
        <v>102</v>
      </c>
      <c r="CU7" s="24" t="s">
        <v>102</v>
      </c>
      <c r="CV7" s="24">
        <v>54.54</v>
      </c>
      <c r="CW7" s="24">
        <v>61.14</v>
      </c>
      <c r="CX7" s="24" t="s">
        <v>102</v>
      </c>
      <c r="CY7" s="24" t="s">
        <v>102</v>
      </c>
      <c r="CZ7" s="24" t="s">
        <v>102</v>
      </c>
      <c r="DA7" s="24" t="s">
        <v>102</v>
      </c>
      <c r="DB7" s="24">
        <v>100</v>
      </c>
      <c r="DC7" s="24" t="s">
        <v>102</v>
      </c>
      <c r="DD7" s="24" t="s">
        <v>102</v>
      </c>
      <c r="DE7" s="24" t="s">
        <v>102</v>
      </c>
      <c r="DF7" s="24" t="s">
        <v>102</v>
      </c>
      <c r="DG7" s="24">
        <v>90.3</v>
      </c>
      <c r="DH7" s="24">
        <v>86.91</v>
      </c>
      <c r="DI7" s="24" t="s">
        <v>102</v>
      </c>
      <c r="DJ7" s="24" t="s">
        <v>102</v>
      </c>
      <c r="DK7" s="24" t="s">
        <v>102</v>
      </c>
      <c r="DL7" s="24" t="s">
        <v>102</v>
      </c>
      <c r="DM7" s="24">
        <v>6.18</v>
      </c>
      <c r="DN7" s="24" t="s">
        <v>102</v>
      </c>
      <c r="DO7" s="24" t="s">
        <v>102</v>
      </c>
      <c r="DP7" s="24" t="s">
        <v>102</v>
      </c>
      <c r="DQ7" s="24" t="s">
        <v>102</v>
      </c>
      <c r="DR7" s="24">
        <v>28.12</v>
      </c>
      <c r="DS7" s="24">
        <v>24.95</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2023-01-31T03:49:40Z</cp:lastPrinted>
  <dcterms:created xsi:type="dcterms:W3CDTF">2022-12-01T01:37:18Z</dcterms:created>
  <dcterms:modified xsi:type="dcterms:W3CDTF">2023-02-02T05:33:44Z</dcterms:modified>
  <cp:category/>
</cp:coreProperties>
</file>