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L010\PRIVATE\s.katsura\Desktop\環境保全課　桂様←財政　髙田\"/>
    </mc:Choice>
  </mc:AlternateContent>
  <workbookProtection workbookAlgorithmName="SHA-512" workbookHashValue="WwooJCRGt1+2RIMy3uDyslTfEtQAAFuoxgS5FJ1xz6U9VEWuO8NLYI6cvib7Thmtf8i1i/QQhKLkIhUAEl8acA==" workbookSaltValue="7xY0+4ubY4RUu30MXnSL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<sst xmlns="http://schemas.openxmlformats.org/spreadsheetml/2006/main" count="247" uniqueCount="117">
  <si>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</si>
  <si>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</si>
  <si>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</si>
  <si>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</si>
  <si>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</si>
  <si>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</si>
  <si>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</si>
  <si>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</si>
  <si>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</si>
  <si>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</si>
  <si>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</si>
  <si>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</si>
  <si>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</si>
  <si>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</si>
  <si>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</si>
  <si>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</si>
  <si>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</si>
  <si>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</si>
  <si>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</si>
  <si>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</si>
  <si>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</si>
  <si>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</si>
  <si>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</si>
  <si>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</si>
  <si>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</si>
  <si>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</si>
  <si>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</si>
  <si>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</si>
  <si>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</si>
  <si>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</si>
  <si>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</si>
  <si>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</si>
  <si>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</si>
  <si>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</si>
  <si>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</si>
  <si>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</si>
  <si>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</si>
  <si>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</si>
  <si>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</si>
  <si>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</si>
  <si>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</si>
  <si>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</si>
  <si>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</si>
  <si>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</si>
  <si>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</si>
  <si>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</si>
  <si>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</si>
  <si>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</si>
  <si>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</si>
  <si>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</si>
  <si>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</si>
  <si>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</si>
  <si>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</si>
  <si>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</si>
  <si>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</si>
  <si>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</si>
  <si>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</si>
  <si>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</si>
  <si>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</si>
  <si>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</si>
  <si>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</si>
  <si>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</si>
  <si>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</si>
  <si>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</si>
  <si>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</si>
  <si>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</si>
  <si>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</si>
  <si>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</si>
  <si>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</si>
  <si>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</si>
  <si>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</si>
  <si>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</si>
  <si>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</si>
  <si>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</si>
  <si>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</si>
  <si>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</si>
  <si>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</si>
  <si>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</si>
  <si>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</si>
  <si>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</si>
  <si>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</si>
  <si>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</si>
  <si>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</si>
  <si>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</si>
  <si>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</si>
  <si>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</si>
  <si>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</si>
  <si>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</si>
  <si>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</si>
  <si>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</si>
  <si>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</si>
  <si>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</si>
  <si>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</si>
  <si>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</si>
  <si>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</si>
  <si>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</si>
  <si>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鬼北町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</si>
  <si>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</si>
  <si>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</si>
  <si>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</si>
  <si>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</si>
  <si>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</si>
  <si>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</si>
  <si>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</si>
  <si>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</si>
  <si>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</si>
  <si>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</si>
  <si>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</si>
  <si>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</si>
  <si>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</si>
  <si>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</si>
  <si>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</si>
  <si>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</si>
  <si>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</si>
  <si>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事業開始当初に比べると設置基数の増加により処理区域人口も増加傾向にある。
　年間の設置基数は事業開始当初に比べると減少傾向にあることから新たな起債の借入額は減少し、企業債残高も今後は減少していくと予想される。
　また年度毎の償還も事業開始当初に借入れした起債の償還が徐々に終了していることから、今後も減少していくことが予想される。
　今後もさらなる維持管理費の見直し、節減を図りながら、効率的な運営に努めたい。</t>
    <rPh sb="1" eb="3">
      <t>ジギョウ</t>
    </rPh>
    <rPh sb="3" eb="5">
      <t>カイシ</t>
    </rPh>
    <rPh sb="5" eb="7">
      <t>トウショ</t>
    </rPh>
    <rPh sb="8" eb="9">
      <t>クラ</t>
    </rPh>
    <rPh sb="12" eb="14">
      <t>セッチ</t>
    </rPh>
    <rPh sb="14" eb="16">
      <t>キスウ</t>
    </rPh>
    <rPh sb="17" eb="19">
      <t>ゾウカ</t>
    </rPh>
    <rPh sb="22" eb="24">
      <t>ショリ</t>
    </rPh>
    <rPh sb="24" eb="26">
      <t>クイキ</t>
    </rPh>
    <rPh sb="26" eb="28">
      <t>ジンコウ</t>
    </rPh>
    <rPh sb="29" eb="31">
      <t>ゾウカ</t>
    </rPh>
    <rPh sb="31" eb="33">
      <t>ケイコウ</t>
    </rPh>
    <rPh sb="40" eb="42">
      <t>ネンカン</t>
    </rPh>
    <rPh sb="43" eb="45">
      <t>セッチ</t>
    </rPh>
    <rPh sb="45" eb="47">
      <t>キスウ</t>
    </rPh>
    <rPh sb="48" eb="50">
      <t>ジギョウ</t>
    </rPh>
    <rPh sb="50" eb="52">
      <t>カイシ</t>
    </rPh>
    <rPh sb="52" eb="54">
      <t>トウショ</t>
    </rPh>
    <rPh sb="55" eb="56">
      <t>クラ</t>
    </rPh>
    <rPh sb="59" eb="61">
      <t>ゲンショウ</t>
    </rPh>
    <rPh sb="61" eb="63">
      <t>ケイコウ</t>
    </rPh>
    <rPh sb="70" eb="71">
      <t>アラ</t>
    </rPh>
    <rPh sb="73" eb="75">
      <t>キサイ</t>
    </rPh>
    <rPh sb="76" eb="78">
      <t>カリイレ</t>
    </rPh>
    <rPh sb="78" eb="79">
      <t>ガク</t>
    </rPh>
    <rPh sb="80" eb="82">
      <t>ゲンショウ</t>
    </rPh>
    <rPh sb="84" eb="86">
      <t>キギョウ</t>
    </rPh>
    <rPh sb="86" eb="87">
      <t>サイ</t>
    </rPh>
    <rPh sb="87" eb="89">
      <t>ザンダカ</t>
    </rPh>
    <rPh sb="90" eb="92">
      <t>コンゴ</t>
    </rPh>
    <rPh sb="93" eb="95">
      <t>ゲンショウ</t>
    </rPh>
    <rPh sb="100" eb="102">
      <t>ヨソウ</t>
    </rPh>
    <rPh sb="111" eb="113">
      <t>ネンド</t>
    </rPh>
    <rPh sb="113" eb="114">
      <t>マイ</t>
    </rPh>
    <rPh sb="115" eb="117">
      <t>ショウカン</t>
    </rPh>
    <rPh sb="118" eb="120">
      <t>ジギョウ</t>
    </rPh>
    <rPh sb="120" eb="122">
      <t>カイシ</t>
    </rPh>
    <rPh sb="122" eb="124">
      <t>トウショ</t>
    </rPh>
    <rPh sb="125" eb="126">
      <t>カ</t>
    </rPh>
    <rPh sb="126" eb="127">
      <t>イ</t>
    </rPh>
    <rPh sb="130" eb="132">
      <t>キサイ</t>
    </rPh>
    <rPh sb="133" eb="135">
      <t>ショウカン</t>
    </rPh>
    <rPh sb="136" eb="138">
      <t>ジョジョ</t>
    </rPh>
    <rPh sb="139" eb="141">
      <t>シュウリョウ</t>
    </rPh>
    <rPh sb="150" eb="152">
      <t>コンゴ</t>
    </rPh>
    <rPh sb="153" eb="155">
      <t>ゲンショウ</t>
    </rPh>
    <rPh sb="162" eb="164">
      <t>ヨソウ</t>
    </rPh>
    <rPh sb="171" eb="173">
      <t>コンゴ</t>
    </rPh>
    <rPh sb="178" eb="180">
      <t>イジ</t>
    </rPh>
    <rPh sb="180" eb="183">
      <t>カンリヒ</t>
    </rPh>
    <rPh sb="184" eb="186">
      <t>ミナオ</t>
    </rPh>
    <rPh sb="188" eb="190">
      <t>セツゲン</t>
    </rPh>
    <rPh sb="191" eb="192">
      <t>ハカ</t>
    </rPh>
    <rPh sb="197" eb="200">
      <t>コウリツテキ</t>
    </rPh>
    <rPh sb="201" eb="203">
      <t>ウンエイ</t>
    </rPh>
    <rPh sb="204" eb="205">
      <t>ツト</t>
    </rPh>
    <phoneticPr fontId="4"/>
  </si>
  <si>
    <t>　維持管理のための事業収支は使用料によって賄われるのが望ましいが、一般会計からの繰入れにより補填されているのが現状である。
　しかしながら、住民の快適な生活環境を提供していくために今後も設備投資を行っていく予定である。
　そのため、維持管理費用や修繕費用は増加傾向にあると考えられる。
　現状の料金体系では今後も一般会計からの繰り入れで賄うことが予想されるため、使用料の見直しを検討する。</t>
    <rPh sb="1" eb="3">
      <t>イジ</t>
    </rPh>
    <rPh sb="3" eb="5">
      <t>カンリ</t>
    </rPh>
    <rPh sb="9" eb="11">
      <t>ジギョウ</t>
    </rPh>
    <rPh sb="11" eb="13">
      <t>シュウシ</t>
    </rPh>
    <rPh sb="14" eb="17">
      <t>シヨウリョウ</t>
    </rPh>
    <rPh sb="21" eb="22">
      <t>マカナ</t>
    </rPh>
    <rPh sb="27" eb="28">
      <t>ノゾ</t>
    </rPh>
    <rPh sb="33" eb="35">
      <t>イッパン</t>
    </rPh>
    <rPh sb="35" eb="37">
      <t>カイケイ</t>
    </rPh>
    <rPh sb="40" eb="42">
      <t>クリイ</t>
    </rPh>
    <rPh sb="46" eb="48">
      <t>ホテン</t>
    </rPh>
    <rPh sb="55" eb="57">
      <t>ゲンジョウ</t>
    </rPh>
    <rPh sb="70" eb="72">
      <t>ジュウミン</t>
    </rPh>
    <rPh sb="73" eb="75">
      <t>カイテキ</t>
    </rPh>
    <rPh sb="76" eb="78">
      <t>セイカツ</t>
    </rPh>
    <rPh sb="78" eb="80">
      <t>カンキョウ</t>
    </rPh>
    <rPh sb="81" eb="83">
      <t>テイキョウ</t>
    </rPh>
    <rPh sb="90" eb="92">
      <t>コンゴ</t>
    </rPh>
    <rPh sb="93" eb="95">
      <t>セツビ</t>
    </rPh>
    <rPh sb="95" eb="97">
      <t>トウシ</t>
    </rPh>
    <rPh sb="98" eb="99">
      <t>オコナ</t>
    </rPh>
    <rPh sb="103" eb="105">
      <t>ヨテイ</t>
    </rPh>
    <rPh sb="116" eb="118">
      <t>イジ</t>
    </rPh>
    <rPh sb="118" eb="120">
      <t>カンリ</t>
    </rPh>
    <rPh sb="120" eb="122">
      <t>ヒヨウ</t>
    </rPh>
    <rPh sb="123" eb="125">
      <t>シュウゼン</t>
    </rPh>
    <rPh sb="125" eb="127">
      <t>ヒヨウ</t>
    </rPh>
    <rPh sb="128" eb="130">
      <t>ゾウカ</t>
    </rPh>
    <rPh sb="130" eb="132">
      <t>ケイコウ</t>
    </rPh>
    <rPh sb="136" eb="137">
      <t>カンガ</t>
    </rPh>
    <rPh sb="145" eb="147">
      <t>ゲンジョウ</t>
    </rPh>
    <rPh sb="148" eb="150">
      <t>リョウキン</t>
    </rPh>
    <rPh sb="150" eb="152">
      <t>タイケイ</t>
    </rPh>
    <rPh sb="154" eb="156">
      <t>コンゴ</t>
    </rPh>
    <rPh sb="157" eb="159">
      <t>イッパン</t>
    </rPh>
    <rPh sb="159" eb="161">
      <t>カイケイ</t>
    </rPh>
    <rPh sb="164" eb="165">
      <t>ク</t>
    </rPh>
    <rPh sb="166" eb="167">
      <t>イ</t>
    </rPh>
    <rPh sb="169" eb="170">
      <t>マカナ</t>
    </rPh>
    <rPh sb="174" eb="176">
      <t>ヨソウ</t>
    </rPh>
    <rPh sb="182" eb="185">
      <t>シヨウリョウ</t>
    </rPh>
    <rPh sb="186" eb="188">
      <t>ミナオ</t>
    </rPh>
    <rPh sb="190" eb="192">
      <t>ケントウ</t>
    </rPh>
    <phoneticPr fontId="4"/>
  </si>
  <si>
    <t xml:space="preserve">　平成16年度より事業開始し、現在までに老朽化による浄化槽本体の破損等は見られない。
　一般的に合併浄化槽の耐用年数は28年以上とされており、現状では老朽化の問題はないと考えられる。
　設置後10年以上が経過した浄化槽も存在しており老朽化したブロアについては部品修繕ではなく、計画的な交換を行い経常的な修繕費を削減する方向で経費削減に努めたい。しかしながら、設置基数の増加に伴い、今後も修繕費用が増加すると予想される。
　浄化槽の適切な維持管理に努め、生活環境の保全及び公衆衛生の向上に努めたい。
</t>
    <rPh sb="1" eb="3">
      <t>ヘイセイ</t>
    </rPh>
    <rPh sb="5" eb="7">
      <t>ネンド</t>
    </rPh>
    <rPh sb="9" eb="11">
      <t>ジギョウ</t>
    </rPh>
    <rPh sb="11" eb="13">
      <t>カイシ</t>
    </rPh>
    <rPh sb="15" eb="17">
      <t>ゲンザイ</t>
    </rPh>
    <rPh sb="20" eb="23">
      <t>ロウキュウカ</t>
    </rPh>
    <rPh sb="26" eb="29">
      <t>ジョウカソウ</t>
    </rPh>
    <rPh sb="29" eb="31">
      <t>ホンタイ</t>
    </rPh>
    <rPh sb="32" eb="34">
      <t>ハソン</t>
    </rPh>
    <rPh sb="34" eb="35">
      <t>トウ</t>
    </rPh>
    <rPh sb="36" eb="37">
      <t>ミ</t>
    </rPh>
    <rPh sb="45" eb="48">
      <t>イッパンテキ</t>
    </rPh>
    <rPh sb="49" eb="51">
      <t>ガッペイ</t>
    </rPh>
    <rPh sb="51" eb="54">
      <t>ジョウカソウ</t>
    </rPh>
    <rPh sb="55" eb="57">
      <t>タイヨウ</t>
    </rPh>
    <rPh sb="57" eb="59">
      <t>ネンスウ</t>
    </rPh>
    <rPh sb="62" eb="63">
      <t>ネン</t>
    </rPh>
    <rPh sb="63" eb="65">
      <t>イジョウ</t>
    </rPh>
    <rPh sb="72" eb="74">
      <t>ゲンジョウ</t>
    </rPh>
    <rPh sb="76" eb="79">
      <t>ロウキュウカ</t>
    </rPh>
    <rPh sb="80" eb="82">
      <t>モンダイ</t>
    </rPh>
    <rPh sb="86" eb="87">
      <t>カンガ</t>
    </rPh>
    <rPh sb="94" eb="96">
      <t>セッチ</t>
    </rPh>
    <rPh sb="96" eb="97">
      <t>ゴ</t>
    </rPh>
    <rPh sb="99" eb="100">
      <t>ネン</t>
    </rPh>
    <rPh sb="100" eb="102">
      <t>イジョウ</t>
    </rPh>
    <rPh sb="103" eb="105">
      <t>ケイカ</t>
    </rPh>
    <rPh sb="107" eb="110">
      <t>ジョウカソウ</t>
    </rPh>
    <rPh sb="111" eb="113">
      <t>ソンザイ</t>
    </rPh>
    <rPh sb="130" eb="132">
      <t>ブヒン</t>
    </rPh>
    <rPh sb="132" eb="134">
      <t>シュウゼン</t>
    </rPh>
    <rPh sb="163" eb="165">
      <t>ケイヒ</t>
    </rPh>
    <rPh sb="165" eb="167">
      <t>サクゲン</t>
    </rPh>
    <rPh sb="168" eb="169">
      <t>ツト</t>
    </rPh>
    <rPh sb="182" eb="184">
      <t>キスウ</t>
    </rPh>
    <rPh sb="185" eb="187">
      <t>ゾウカ</t>
    </rPh>
    <rPh sb="188" eb="189">
      <t>トモナ</t>
    </rPh>
    <rPh sb="191" eb="193">
      <t>コンゴ</t>
    </rPh>
    <rPh sb="213" eb="216">
      <t>ジョウカソウ</t>
    </rPh>
    <rPh sb="217" eb="219">
      <t>テキセツ</t>
    </rPh>
    <rPh sb="220" eb="222">
      <t>イジ</t>
    </rPh>
    <rPh sb="222" eb="224">
      <t>カンリ</t>
    </rPh>
    <rPh sb="225" eb="226">
      <t>ツト</t>
    </rPh>
    <rPh sb="228" eb="230">
      <t>セイカツ</t>
    </rPh>
    <rPh sb="230" eb="232">
      <t>カンキョウ</t>
    </rPh>
    <rPh sb="233" eb="235">
      <t>ホゼン</t>
    </rPh>
    <rPh sb="235" eb="236">
      <t>オヨ</t>
    </rPh>
    <rPh sb="237" eb="239">
      <t>コウシュウ</t>
    </rPh>
    <rPh sb="239" eb="241">
      <t>エイセイ</t>
    </rPh>
    <rPh sb="242" eb="244">
      <t>コウジョウ</t>
    </rPh>
    <rPh sb="245" eb="2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</si>
</sst>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40-43ED-9AF0-1F6A8E5419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40-43ED-9AF0-1F6A8E5419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0A6-41FA-87F4-698F560F23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60A6-41FA-87F4-698F560F23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98.41</c:v>
                </c:pt>
                <c:pt idx="1">
                  <c:v>97.49</c:v>
                </c:pt>
                <c:pt idx="2">
                  <c:v>98.67</c:v>
                </c:pt>
                <c:pt idx="3">
                  <c:v>99.12</c:v>
                </c:pt>
                <c:pt idx="4">
                  <c:v>100</c:v>
                </c:pt>
              </c:numCache>
            </c:numRef>
          </c:val>
          <c:extLst>
            <c:ext xmlns:c16="http://schemas.microsoft.com/office/drawing/2014/chart" uri="{C3380CC4-5D6E-409C-BE32-E72D297353CC}">
              <c16:uniqueId val="{00000000-C950-4D94-8CA5-ACAA6A7B6F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C950-4D94-8CA5-ACAA6A7B6F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100.31</c:v>
                </c:pt>
                <c:pt idx="2">
                  <c:v>99.73</c:v>
                </c:pt>
                <c:pt idx="3">
                  <c:v>99.95</c:v>
                </c:pt>
                <c:pt idx="4">
                  <c:v>97.52</c:v>
                </c:pt>
              </c:numCache>
            </c:numRef>
          </c:val>
          <c:extLst>
            <c:ext xmlns:c16="http://schemas.microsoft.com/office/drawing/2014/chart" uri="{C3380CC4-5D6E-409C-BE32-E72D297353CC}">
              <c16:uniqueId val="{00000000-D0DF-41B4-B293-024D4D6791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F-41B4-B293-024D4D6791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7-45F5-A93F-25D2C32619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7-45F5-A93F-25D2C32619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6E-4DEA-ABD3-C0E695F952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6E-4DEA-ABD3-C0E695F952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E-4C4C-85B5-3EA5A3A21D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E-4C4C-85B5-3EA5A3A21D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A8-454C-A436-0C964E52EF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A8-454C-A436-0C964E52EF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554.82000000000005</c:v>
                </c:pt>
                <c:pt idx="1">
                  <c:v>0</c:v>
                </c:pt>
                <c:pt idx="2">
                  <c:v>0</c:v>
                </c:pt>
                <c:pt idx="3">
                  <c:v>0</c:v>
                </c:pt>
                <c:pt idx="4" formatCode="#,##0.00;&quot;△&quot;#,##0.00;&quot;-&quot;">
                  <c:v>518.37</c:v>
                </c:pt>
              </c:numCache>
            </c:numRef>
          </c:val>
          <c:extLst>
            <c:ext xmlns:c16="http://schemas.microsoft.com/office/drawing/2014/chart" uri="{C3380CC4-5D6E-409C-BE32-E72D297353CC}">
              <c16:uniqueId val="{00000000-1CD4-4201-906F-254449428D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1CD4-4201-906F-254449428D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96.82</c:v>
                </c:pt>
                <c:pt idx="1">
                  <c:v>94.19</c:v>
                </c:pt>
                <c:pt idx="2">
                  <c:v>91.93</c:v>
                </c:pt>
                <c:pt idx="3">
                  <c:v>90.27</c:v>
                </c:pt>
                <c:pt idx="4">
                  <c:v>90.55</c:v>
                </c:pt>
              </c:numCache>
            </c:numRef>
          </c:val>
          <c:extLst>
            <c:ext xmlns:c16="http://schemas.microsoft.com/office/drawing/2014/chart" uri="{C3380CC4-5D6E-409C-BE32-E72D297353CC}">
              <c16:uniqueId val="{00000000-71FE-4CAC-9BA8-4CC4A565BA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71FE-4CAC-9BA8-4CC4A565BA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88.54</c:v>
                </c:pt>
                <c:pt idx="1">
                  <c:v>91.27</c:v>
                </c:pt>
                <c:pt idx="2">
                  <c:v>94.33</c:v>
                </c:pt>
                <c:pt idx="3">
                  <c:v>97.55</c:v>
                </c:pt>
                <c:pt idx="4">
                  <c:v>98.65</c:v>
                </c:pt>
              </c:numCache>
            </c:numRef>
          </c:val>
          <c:extLst>
            <c:ext xmlns:c16="http://schemas.microsoft.com/office/drawing/2014/chart" uri="{C3380CC4-5D6E-409C-BE32-E72D297353CC}">
              <c16:uniqueId val="{00000000-8AEC-4A09-A488-6C40B1173C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8AEC-4A09-A488-6C40B1173C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鬼北町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9915</v>
      </c>
      <c r="AM8" s="51"/>
      <c r="AN8" s="51"/>
      <c r="AO8" s="51"/>
      <c r="AP8" s="51"/>
      <c r="AQ8" s="51"/>
      <c r="AR8" s="51"/>
      <c r="AS8" s="51"/>
      <c r="AT8" s="46">
        <f>データ!T6</f>
        <v>241.88</v>
      </c>
      <c r="AU8" s="46"/>
      <c r="AV8" s="46"/>
      <c r="AW8" s="46"/>
      <c r="AX8" s="46"/>
      <c r="AY8" s="46"/>
      <c r="AZ8" s="46"/>
      <c r="BA8" s="46"/>
      <c r="BB8" s="46">
        <f>データ!U6</f>
        <v>40.99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14.09</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1392</v>
      </c>
      <c r="AM10" s="51"/>
      <c r="AN10" s="51"/>
      <c r="AO10" s="51"/>
      <c r="AP10" s="51"/>
      <c r="AQ10" s="51"/>
      <c r="AR10" s="51"/>
      <c r="AS10" s="51"/>
      <c r="AT10" s="46">
        <f>データ!W6</f>
        <v>0.26</v>
      </c>
      <c r="AU10" s="46"/>
      <c r="AV10" s="46"/>
      <c r="AW10" s="46"/>
      <c r="AX10" s="46"/>
      <c r="AY10" s="46"/>
      <c r="AZ10" s="46"/>
      <c r="BA10" s="46"/>
      <c r="BB10" s="46">
        <f>データ!X6</f>
        <v>5353.85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8t5KGTmFdjuVIK1Fyrhr64PUeVJC24EfCeF9dz16a6KM+qlNWdOeXO6ZrRWe+cm+VFA8XhxTnOVRGSN3XL8vsA==" saltValue="IwoktHJVnUh5DdlUujlO5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2020</v>
      </c>
      <c r="C6" s="33">
        <f t="shared" ref="C6:X6" si="3">C7</f>
        <v>384887</v>
      </c>
      <c r="D6" s="33">
        <f t="shared" si="3"/>
        <v>47</v>
      </c>
      <c r="E6" s="33">
        <f t="shared" si="3"/>
        <v>18</v>
      </c>
      <c r="F6" s="33">
        <f t="shared" si="3"/>
        <v>0</v>
      </c>
      <c r="G6" s="33">
        <f t="shared" si="3"/>
        <v>0</v>
      </c>
      <c r="H6" s="33" t="str">
        <f t="shared" si="3"/>
        <v>愛媛県　鬼北町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14.09</v>
      </c>
      <c r="Q6" s="34">
        <f t="shared" si="3"/>
        <v>100</v>
      </c>
      <c r="R6" s="34">
        <f t="shared" si="3"/>
        <v>3960</v>
      </c>
      <c r="S6" s="34">
        <f t="shared" si="3"/>
        <v>9915</v>
      </c>
      <c r="T6" s="34">
        <f t="shared" si="3"/>
        <v>241.88</v>
      </c>
      <c r="U6" s="34">
        <f t="shared" si="3"/>
        <v>40.99</v>
      </c>
      <c r="V6" s="34">
        <f t="shared" si="3"/>
        <v>1392</v>
      </c>
      <c r="W6" s="34">
        <f t="shared" si="3"/>
        <v>0.26</v>
      </c>
      <c r="X6" s="34">
        <f t="shared" si="3"/>
        <v>5353.85</v>
      </c>
      <c r="Y6" s="35">
        <f>IF(Y7="",NA(),Y7)</f>
        <v>100</v>
      </c>
      <c r="Z6" s="35">
        <f t="shared" ref="Z6:AH6" si="4">IF(Z7="",NA(),Z7)</f>
        <v>100.31</v>
      </c>
      <c r="AA6" s="35">
        <f t="shared" si="4"/>
        <v>99.73</v>
      </c>
      <c r="AB6" s="35">
        <f t="shared" si="4"/>
        <v>99.95</v>
      </c>
      <c r="AC6" s="35">
        <f t="shared" si="4"/>
        <v>97.52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554.82000000000005</v>
      </c>
      <c r="BG6" s="34">
        <f t="shared" ref="BG6:BO6" si="7">IF(BG7="",NA(),BG7)</f>
        <v>0</v>
      </c>
      <c r="BH6" s="34">
        <f t="shared" si="7"/>
        <v>0</v>
      </c>
      <c r="BI6" s="34">
        <f t="shared" si="7"/>
        <v>0</v>
      </c>
      <c r="BJ6" s="35">
        <f t="shared" si="7"/>
        <v>518.37</v>
      </c>
      <c r="BK6" s="35">
        <f t="shared" si="7"/>
        <v>413.5</v>
      </c>
      <c r="BL6" s="35">
        <f t="shared" si="7"/>
        <v>407.42</v>
      </c>
      <c r="BM6" s="35">
        <f t="shared" si="7"/>
        <v>386.46</v>
      </c>
      <c r="BN6" s="35">
        <f t="shared" si="7"/>
        <v>270.57</v>
      </c>
      <c r="BO6" s="35">
        <f t="shared" si="7"/>
        <v>294.27</v>
      </c>
      <c r="BP6" s="34" t="str">
        <f>IF(BP7="","",IF(BP7="-","【-】","【"&amp;SUBSTITUTE(TEXT(BP7,"#,##0.00"),"-","△")&amp;"】"))</f>
        <v>【314.13】</v>
      </c>
      <c r="BQ6" s="35">
        <f>IF(BQ7="",NA(),BQ7)</f>
        <v>96.82</v>
      </c>
      <c r="BR6" s="35">
        <f t="shared" ref="BR6:BZ6" si="8">IF(BR7="",NA(),BR7)</f>
        <v>94.19</v>
      </c>
      <c r="BS6" s="35">
        <f t="shared" si="8"/>
        <v>91.93</v>
      </c>
      <c r="BT6" s="35">
        <f t="shared" si="8"/>
        <v>90.27</v>
      </c>
      <c r="BU6" s="35">
        <f t="shared" si="8"/>
        <v>90.55</v>
      </c>
      <c r="BV6" s="35">
        <f t="shared" si="8"/>
        <v>55.84</v>
      </c>
      <c r="BW6" s="35">
        <f t="shared" si="8"/>
        <v>57.08</v>
      </c>
      <c r="BX6" s="35">
        <f t="shared" si="8"/>
        <v>55.85</v>
      </c>
      <c r="BY6" s="35">
        <f t="shared" si="8"/>
        <v>62.5</v>
      </c>
      <c r="BZ6" s="35">
        <f t="shared" si="8"/>
        <v>60.59</v>
      </c>
      <c r="CA6" s="34" t="str">
        <f>IF(CA7="","",IF(CA7="-","【-】","【"&amp;SUBSTITUTE(TEXT(CA7,"#,##0.00"),"-","△")&amp;"】"))</f>
        <v>【58.42】</v>
      </c>
      <c r="CB6" s="35">
        <f>IF(CB7="",NA(),CB7)</f>
        <v>88.54</v>
      </c>
      <c r="CC6" s="35">
        <f t="shared" ref="CC6:CK6" si="9">IF(CC7="",NA(),CC7)</f>
        <v>91.27</v>
      </c>
      <c r="CD6" s="35">
        <f t="shared" si="9"/>
        <v>94.33</v>
      </c>
      <c r="CE6" s="35">
        <f t="shared" si="9"/>
        <v>97.55</v>
      </c>
      <c r="CF6" s="35">
        <f t="shared" si="9"/>
        <v>98.65</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59.64</v>
      </c>
      <c r="CV6" s="35">
        <f t="shared" si="10"/>
        <v>58.19</v>
      </c>
      <c r="CW6" s="34" t="str">
        <f>IF(CW7="","",IF(CW7="-","【-】","【"&amp;SUBSTITUTE(TEXT(CW7,"#,##0.00"),"-","△")&amp;"】"))</f>
        <v>【57.83】</v>
      </c>
      <c r="CX6" s="35">
        <f>IF(CX7="",NA(),CX7)</f>
        <v>98.41</v>
      </c>
      <c r="CY6" s="35">
        <f t="shared" ref="CY6:DG6" si="11">IF(CY7="",NA(),CY7)</f>
        <v>97.49</v>
      </c>
      <c r="CZ6" s="35">
        <f t="shared" si="11"/>
        <v>98.67</v>
      </c>
      <c r="DA6" s="35">
        <f t="shared" si="11"/>
        <v>99.12</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384887</v>
      </c>
      <c r="D7" s="37">
        <v>47</v>
      </c>
      <c r="E7" s="37">
        <v>18</v>
      </c>
      <c r="F7" s="37">
        <v>0</v>
      </c>
      <c r="G7" s="37">
        <v>0</v>
      </c>
      <c r="H7" s="37" t="s">
        <v>96</v>
      </c>
      <c r="I7" s="37" t="s">
        <v>97</v>
      </c>
      <c r="J7" s="37" t="s">
        <v>98</v>
      </c>
      <c r="K7" s="37" t="s">
        <v>99</v>
      </c>
      <c r="L7" s="37" t="s">
        <v>100</v>
      </c>
      <c r="M7" s="37" t="s">
        <v>101</v>
      </c>
      <c r="N7" s="38" t="s">
        <v>102</v>
      </c>
      <c r="O7" s="38" t="s">
        <v>103</v>
      </c>
      <c r="P7" s="38">
        <v>14.09</v>
      </c>
      <c r="Q7" s="38">
        <v>100</v>
      </c>
      <c r="R7" s="38">
        <v>3960</v>
      </c>
      <c r="S7" s="38">
        <v>9915</v>
      </c>
      <c r="T7" s="38">
        <v>241.88</v>
      </c>
      <c r="U7" s="38">
        <v>40.99</v>
      </c>
      <c r="V7" s="38">
        <v>1392</v>
      </c>
      <c r="W7" s="38">
        <v>0.26</v>
      </c>
      <c r="X7" s="38">
        <v>5353.85</v>
      </c>
      <c r="Y7" s="38">
        <v>100</v>
      </c>
      <c r="Z7" s="38">
        <v>100.31</v>
      </c>
      <c r="AA7" s="38">
        <v>99.73</v>
      </c>
      <c r="AB7" s="38">
        <v>99.95</v>
      </c>
      <c r="AC7" s="38">
        <v>97.52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554.82000000000005</v>
      </c>
      <c r="BG7" s="38">
        <v>0</v>
      </c>
      <c r="BH7" s="38">
        <v>0</v>
      </c>
      <c r="BI7" s="38">
        <v>0</v>
      </c>
      <c r="BJ7" s="38">
        <v>518.37</v>
      </c>
      <c r="BK7" s="38">
        <v>413.5</v>
      </c>
      <c r="BL7" s="38">
        <v>407.42</v>
      </c>
      <c r="BM7" s="38">
        <v>386.46</v>
      </c>
      <c r="BN7" s="38">
        <v>270.57</v>
      </c>
      <c r="BO7" s="38">
        <v>294.27</v>
      </c>
      <c r="BP7" s="38">
        <v>314.13</v>
      </c>
      <c r="BQ7" s="38">
        <v>96.82</v>
      </c>
      <c r="BR7" s="38">
        <v>94.19</v>
      </c>
      <c r="BS7" s="38">
        <v>91.93</v>
      </c>
      <c r="BT7" s="38">
        <v>90.27</v>
      </c>
      <c r="BU7" s="38">
        <v>90.55</v>
      </c>
      <c r="BV7" s="38">
        <v>55.84</v>
      </c>
      <c r="BW7" s="38">
        <v>57.08</v>
      </c>
      <c r="BX7" s="38">
        <v>55.85</v>
      </c>
      <c r="BY7" s="38">
        <v>62.5</v>
      </c>
      <c r="BZ7" s="38">
        <v>60.59</v>
      </c>
      <c r="CA7" s="38">
        <v>58.42</v>
      </c>
      <c r="CB7" s="38">
        <v>88.54</v>
      </c>
      <c r="CC7" s="38">
        <v>91.27</v>
      </c>
      <c r="CD7" s="38">
        <v>94.33</v>
      </c>
      <c r="CE7" s="38">
        <v>97.55</v>
      </c>
      <c r="CF7" s="38">
        <v>98.65</v>
      </c>
      <c r="CG7" s="38">
        <v>287.57</v>
      </c>
      <c r="CH7" s="38">
        <v>286.86</v>
      </c>
      <c r="CI7" s="38">
        <v>287.91000000000003</v>
      </c>
      <c r="CJ7" s="38">
        <v>269.33</v>
      </c>
      <c r="CK7" s="38">
        <v>280.23</v>
      </c>
      <c r="CL7" s="38">
        <v>282.27999999999997</v>
      </c>
      <c r="CM7" s="38">
        <v>100</v>
      </c>
      <c r="CN7" s="38">
        <v>100</v>
      </c>
      <c r="CO7" s="38">
        <v>100</v>
      </c>
      <c r="CP7" s="38">
        <v>100</v>
      </c>
      <c r="CQ7" s="38">
        <v>100</v>
      </c>
      <c r="CR7" s="38">
        <v>61.55</v>
      </c>
      <c r="CS7" s="38">
        <v>57.22</v>
      </c>
      <c r="CT7" s="38">
        <v>54.93</v>
      </c>
      <c r="CU7" s="38">
        <v>59.64</v>
      </c>
      <c r="CV7" s="38">
        <v>58.19</v>
      </c>
      <c r="CW7" s="38">
        <v>57.83</v>
      </c>
      <c r="CX7" s="38">
        <v>98.41</v>
      </c>
      <c r="CY7" s="38">
        <v>97.49</v>
      </c>
      <c r="CZ7" s="38">
        <v>98.67</v>
      </c>
      <c r="DA7" s="38">
        <v>99.12</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2021-12-03T08:11:40Z</dcterms:created>
  <dcterms:modified xsi:type="dcterms:W3CDTF">2022-01-25T07:43:25Z</dcterms:modified>
  <cp:category/>
</cp:coreProperties>
</file>