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72.17.23.250\上下水道課\共有フォルダ\23_提出\23-01_共通\23-01-02_庁外\①市町振興課\2021\R04.02.07締切：公営企業に係る経営分析表（令和２年度決算）の分析等について（照会）\14松前町\"/>
    </mc:Choice>
  </mc:AlternateContent>
  <xr:revisionPtr revIDLastSave="0" documentId="13_ncr:1_{7BFB50A8-A2E0-455B-9184-DF845F153ECB}" xr6:coauthVersionLast="36" xr6:coauthVersionMax="36" xr10:uidLastSave="{00000000-0000-0000-0000-000000000000}"/>
  <workbookProtection workbookAlgorithmName="SHA-512" workbookHashValue="3JAbxqbLN8PPEPkTbgJRqHc9/MjZAoDQjYiX7T9uSNQpt3VjNCYaKXrbi/Mqx/YVZJh7eup1u/9ZzSPDl2TFng==" workbookSaltValue="8Tj+e2wamSYvpg1jAYo7jg==" workbookSpinCount="100000" lockStructure="1"/>
  <bookViews>
    <workbookView xWindow="0" yWindow="0" windowWidth="28800" windowHeight="116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E85" i="4"/>
  <c r="BB10" i="4"/>
  <c r="AT10" i="4"/>
  <c r="AD10" i="4"/>
  <c r="P10" i="4"/>
  <c r="B10" i="4"/>
  <c r="AT8" i="4"/>
  <c r="W8" i="4"/>
  <c r="P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<sst xmlns="http://schemas.openxmlformats.org/spreadsheetml/2006/main" count="319" uniqueCount="116">
  <si>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</si>
  <si>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</si>
  <si>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</si>
  <si>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</si>
  <si>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</si>
  <si>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</si>
  <si>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</si>
  <si>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</si>
  <si>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</si>
  <si>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</si>
  <si>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</si>
  <si>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</si>
  <si>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</si>
  <si>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</si>
  <si>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</si>
  <si>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</si>
  <si>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</si>
  <si>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</si>
  <si>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</si>
  <si>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</si>
  <si>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</si>
  <si>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</si>
  <si>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</si>
  <si>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</si>
  <si>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</si>
  <si>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</si>
  <si>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</si>
  <si>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</si>
  <si>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</si>
  <si>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</si>
  <si>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</si>
  <si>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</si>
  <si>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</si>
  <si>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</si>
  <si>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</si>
  <si>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</si>
  <si>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</si>
  <si>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</si>
  <si>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</si>
  <si>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</si>
  <si>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</si>
  <si>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</si>
  <si>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</si>
  <si>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</si>
  <si>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</si>
  <si>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</si>
  <si>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</si>
  <si>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</si>
  <si>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</si>
  <si>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</si>
  <si>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</si>
  <si>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</si>
  <si>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</si>
  <si>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</si>
  <si>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</si>
  <si>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</si>
  <si>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</si>
  <si>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</si>
  <si>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</si>
  <si>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</si>
  <si>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</si>
  <si>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</si>
  <si>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</si>
  <si>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</si>
  <si>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</si>
  <si>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</si>
  <si>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</si>
  <si>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</si>
  <si>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</si>
  <si>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</si>
  <si>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</si>
  <si>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</si>
  <si>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</si>
  <si>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</si>
  <si>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</si>
  <si>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</si>
  <si>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</si>
  <si>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</si>
  <si>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</si>
  <si>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</si>
  <si>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</si>
  <si>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</si>
  <si>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</si>
  <si>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</si>
  <si>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</si>
  <si>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</si>
  <si>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</si>
  <si>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</si>
  <si>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</si>
  <si>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</si>
  <si>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</si>
  <si>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</si>
  <si>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</si>
  <si>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</si>
  <si>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</si>
  <si>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</si>
  <si>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松前町</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</si>
  <si>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</si>
  <si>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</si>
  <si>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</si>
  <si>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</si>
  <si>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</si>
  <si>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</si>
  <si>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</si>
  <si>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</si>
  <si>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</si>
  <si>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</si>
  <si>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</si>
  <si>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</si>
  <si>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</si>
  <si>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</si>
  <si>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</si>
  <si>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</si>
  <si>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平成14年３月末の供用開始であり、各施設は比較的新しいため、管渠の老朽化は顕著ではない。</t>
    <rPh sb="2" eb="4">
      <t>ヘイセイ</t>
    </rPh>
    <rPh sb="6" eb="7">
      <t>ネン</t>
    </rPh>
    <rPh sb="8" eb="9">
      <t>ガツ</t>
    </rPh>
    <rPh sb="9" eb="10">
      <t>マツ</t>
    </rPh>
    <rPh sb="11" eb="13">
      <t>キョウヨウ</t>
    </rPh>
    <rPh sb="13" eb="15">
      <t>カイシ</t>
    </rPh>
    <rPh sb="19" eb="22">
      <t>カクシセツ</t>
    </rPh>
    <rPh sb="23" eb="26">
      <t>ヒカクテキ</t>
    </rPh>
    <rPh sb="26" eb="27">
      <t>アタラ</t>
    </rPh>
    <rPh sb="32" eb="34">
      <t>カンキョ</t>
    </rPh>
    <rPh sb="35" eb="38">
      <t>ロウキュウカ</t>
    </rPh>
    <rPh sb="39" eb="41">
      <t>ケンチョ</t>
    </rPh>
    <phoneticPr fontId="4"/>
  </si>
  <si>
    <t>　
　松前町下水道事業は、令和２年度に法適用企業となった。経常収支比率は類似団体の平均を上回っているものの、一般会計からの繰入金に依存している状況であり、経営状況は厳しいものと言える。
　前年度に比べ、処理区域内人口、普及率は増えているが、経費回収率、施設利用率、水洗化率ともに類似団体平均値を若干、下回っている。より最適な投資規模やその資金計画等について再検討を行うとともに、必要な財源構成の全体的な見直しを図る必要がある。</t>
    <rPh sb="3" eb="6">
      <t>マサキチョウ</t>
    </rPh>
    <rPh sb="6" eb="9">
      <t>ゲスイドウ</t>
    </rPh>
    <rPh sb="9" eb="11">
      <t>ジギョウ</t>
    </rPh>
    <rPh sb="13" eb="15">
      <t>レイワ</t>
    </rPh>
    <rPh sb="16" eb="18">
      <t>ネンド</t>
    </rPh>
    <rPh sb="19" eb="20">
      <t>ホウ</t>
    </rPh>
    <rPh sb="20" eb="22">
      <t>テキヨウ</t>
    </rPh>
    <rPh sb="22" eb="24">
      <t>キギョウ</t>
    </rPh>
    <rPh sb="29" eb="31">
      <t>ケイジョウ</t>
    </rPh>
    <rPh sb="31" eb="33">
      <t>シュウシ</t>
    </rPh>
    <rPh sb="33" eb="35">
      <t>ヒリツ</t>
    </rPh>
    <rPh sb="36" eb="38">
      <t>ルイジ</t>
    </rPh>
    <rPh sb="38" eb="40">
      <t>ダンタイ</t>
    </rPh>
    <rPh sb="41" eb="43">
      <t>ヘイキン</t>
    </rPh>
    <rPh sb="44" eb="46">
      <t>ウワマワ</t>
    </rPh>
    <rPh sb="54" eb="56">
      <t>イッパン</t>
    </rPh>
    <rPh sb="56" eb="58">
      <t>カイケイ</t>
    </rPh>
    <rPh sb="61" eb="63">
      <t>クリイレ</t>
    </rPh>
    <rPh sb="63" eb="64">
      <t>キン</t>
    </rPh>
    <rPh sb="65" eb="67">
      <t>イゾン</t>
    </rPh>
    <rPh sb="71" eb="73">
      <t>ジョウキョウ</t>
    </rPh>
    <rPh sb="77" eb="79">
      <t>ケイエイ</t>
    </rPh>
    <rPh sb="79" eb="81">
      <t>ジョウキョウ</t>
    </rPh>
    <rPh sb="82" eb="83">
      <t>キビ</t>
    </rPh>
    <rPh sb="88" eb="89">
      <t>イ</t>
    </rPh>
    <rPh sb="94" eb="97">
      <t>ゼンネンド</t>
    </rPh>
    <rPh sb="98" eb="99">
      <t>クラ</t>
    </rPh>
    <rPh sb="101" eb="103">
      <t>ショリ</t>
    </rPh>
    <rPh sb="103" eb="106">
      <t>クイキナイ</t>
    </rPh>
    <rPh sb="106" eb="108">
      <t>ジンコウ</t>
    </rPh>
    <rPh sb="109" eb="111">
      <t>フキュウ</t>
    </rPh>
    <rPh sb="111" eb="112">
      <t>リツ</t>
    </rPh>
    <rPh sb="113" eb="114">
      <t>フ</t>
    </rPh>
    <rPh sb="120" eb="122">
      <t>ケイヒ</t>
    </rPh>
    <rPh sb="122" eb="124">
      <t>カイシュウ</t>
    </rPh>
    <rPh sb="124" eb="125">
      <t>リツ</t>
    </rPh>
    <rPh sb="126" eb="128">
      <t>シセツ</t>
    </rPh>
    <rPh sb="128" eb="130">
      <t>リヨウ</t>
    </rPh>
    <rPh sb="130" eb="131">
      <t>リツ</t>
    </rPh>
    <rPh sb="132" eb="135">
      <t>スイセンカ</t>
    </rPh>
    <rPh sb="135" eb="136">
      <t>リツ</t>
    </rPh>
    <rPh sb="139" eb="141">
      <t>ルイジ</t>
    </rPh>
    <rPh sb="141" eb="143">
      <t>ダンタイ</t>
    </rPh>
    <rPh sb="143" eb="146">
      <t>ヘイキンチ</t>
    </rPh>
    <rPh sb="147" eb="149">
      <t>ジャッカン</t>
    </rPh>
    <rPh sb="150" eb="152">
      <t>シタマワ</t>
    </rPh>
    <rPh sb="159" eb="161">
      <t>サイテキ</t>
    </rPh>
    <rPh sb="162" eb="164">
      <t>トウシ</t>
    </rPh>
    <rPh sb="164" eb="166">
      <t>キボ</t>
    </rPh>
    <rPh sb="169" eb="171">
      <t>シキン</t>
    </rPh>
    <rPh sb="171" eb="173">
      <t>ケイカク</t>
    </rPh>
    <rPh sb="173" eb="174">
      <t>トウ</t>
    </rPh>
    <rPh sb="178" eb="181">
      <t>サイケントウ</t>
    </rPh>
    <rPh sb="182" eb="183">
      <t>オコナ</t>
    </rPh>
    <rPh sb="189" eb="191">
      <t>ヒツヨウ</t>
    </rPh>
    <rPh sb="192" eb="194">
      <t>ザイゲン</t>
    </rPh>
    <rPh sb="194" eb="196">
      <t>コウセイ</t>
    </rPh>
    <rPh sb="197" eb="200">
      <t>ゼンタイテキ</t>
    </rPh>
    <rPh sb="201" eb="203">
      <t>ミナオ</t>
    </rPh>
    <rPh sb="205" eb="206">
      <t>ハカ</t>
    </rPh>
    <rPh sb="207" eb="209">
      <t>ヒツヨウ</t>
    </rPh>
    <phoneticPr fontId="4"/>
  </si>
  <si>
    <t xml:space="preserve">
　経営の健全性、効率性については類似団体の平均値をやや下回っている。現在のところ、施設の老朽化については本格的な更新時期に入ってはいないが、計画的に予防保全的な補修・修繕を実施し、施設の長寿命化に努める。
　また、今後の適正で事業継続可能な下水道事業の実現のため、施設の管理・運営体制の充実や経費の節減、経営の効率化に向け、経営改善の取組について検討が必要である。</t>
    <rPh sb="2" eb="4">
      <t>ケイエイ</t>
    </rPh>
    <rPh sb="5" eb="8">
      <t>ケンゼンセイ</t>
    </rPh>
    <rPh sb="9" eb="12">
      <t>コウリツセイ</t>
    </rPh>
    <rPh sb="17" eb="19">
      <t>ルイジ</t>
    </rPh>
    <rPh sb="19" eb="21">
      <t>ダンタイ</t>
    </rPh>
    <rPh sb="22" eb="25">
      <t>ヘイキンチ</t>
    </rPh>
    <rPh sb="28" eb="30">
      <t>シタマワ</t>
    </rPh>
    <rPh sb="35" eb="37">
      <t>ゲンザイ</t>
    </rPh>
    <rPh sb="42" eb="44">
      <t>シセツ</t>
    </rPh>
    <rPh sb="45" eb="48">
      <t>ロウキュウカ</t>
    </rPh>
    <rPh sb="53" eb="56">
      <t>ホンカクテキ</t>
    </rPh>
    <rPh sb="57" eb="59">
      <t>コウシン</t>
    </rPh>
    <rPh sb="59" eb="61">
      <t>ジキ</t>
    </rPh>
    <rPh sb="62" eb="63">
      <t>ハイ</t>
    </rPh>
    <rPh sb="71" eb="74">
      <t>ケイカクテキ</t>
    </rPh>
    <rPh sb="75" eb="77">
      <t>ヨボウ</t>
    </rPh>
    <rPh sb="77" eb="80">
      <t>ホゼンテキ</t>
    </rPh>
    <rPh sb="81" eb="83">
      <t>ホシュウ</t>
    </rPh>
    <rPh sb="84" eb="86">
      <t>シュウゼン</t>
    </rPh>
    <rPh sb="87" eb="89">
      <t>ジッシ</t>
    </rPh>
    <rPh sb="91" eb="93">
      <t>シセツ</t>
    </rPh>
    <rPh sb="94" eb="98">
      <t>チョウジュミョウカ</t>
    </rPh>
    <rPh sb="99" eb="100">
      <t>ツト</t>
    </rPh>
    <rPh sb="108" eb="110">
      <t>コンゴ</t>
    </rPh>
    <rPh sb="111" eb="113">
      <t>テキセイ</t>
    </rPh>
    <rPh sb="114" eb="116">
      <t>ジギョウ</t>
    </rPh>
    <rPh sb="116" eb="118">
      <t>ケイゾク</t>
    </rPh>
    <rPh sb="118" eb="120">
      <t>カノウ</t>
    </rPh>
    <rPh sb="121" eb="124">
      <t>ゲスイドウ</t>
    </rPh>
    <rPh sb="124" eb="126">
      <t>ジギョウ</t>
    </rPh>
    <rPh sb="127" eb="129">
      <t>ジツゲン</t>
    </rPh>
    <rPh sb="133" eb="135">
      <t>シセツ</t>
    </rPh>
    <rPh sb="136" eb="138">
      <t>カンリ</t>
    </rPh>
    <rPh sb="139" eb="141">
      <t>ウンエイ</t>
    </rPh>
    <rPh sb="141" eb="143">
      <t>タイセイ</t>
    </rPh>
    <rPh sb="144" eb="146">
      <t>ジュウジツ</t>
    </rPh>
    <rPh sb="147" eb="149">
      <t>ケイヒ</t>
    </rPh>
    <rPh sb="150" eb="152">
      <t>セツゲン</t>
    </rPh>
    <rPh sb="153" eb="155">
      <t>ケイエイ</t>
    </rPh>
    <rPh sb="156" eb="159">
      <t>コウリツカ</t>
    </rPh>
    <rPh sb="160" eb="161">
      <t>ム</t>
    </rPh>
    <rPh sb="163" eb="165">
      <t>ケイエイ</t>
    </rPh>
    <rPh sb="165" eb="167">
      <t>カイゼン</t>
    </rPh>
    <rPh sb="168" eb="170">
      <t>トリクミ</t>
    </rPh>
    <rPh sb="174" eb="176">
      <t>ケントウ</t>
    </rPh>
    <rPh sb="177" eb="17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</si>
</sst>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30C-4BC8-9DBB-A8FCEDCD31A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0.04</c:v>
                </c:pt>
              </c:numCache>
            </c:numRef>
          </c:val>
          <c:smooth val="0"/>
          <c:extLst>
            <c:ext xmlns:c16="http://schemas.microsoft.com/office/drawing/2014/chart" uri="{C3380CC4-5D6E-409C-BE32-E72D297353CC}">
              <c16:uniqueId val="{00000001-130C-4BC8-9DBB-A8FCEDCD31A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45.96</c:v>
                </c:pt>
              </c:numCache>
            </c:numRef>
          </c:val>
          <c:extLst>
            <c:ext xmlns:c16="http://schemas.microsoft.com/office/drawing/2014/chart" uri="{C3380CC4-5D6E-409C-BE32-E72D297353CC}">
              <c16:uniqueId val="{00000000-A4BA-452A-9B03-75878134EF2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46.3</c:v>
                </c:pt>
              </c:numCache>
            </c:numRef>
          </c:val>
          <c:smooth val="0"/>
          <c:extLst>
            <c:ext xmlns:c16="http://schemas.microsoft.com/office/drawing/2014/chart" uri="{C3380CC4-5D6E-409C-BE32-E72D297353CC}">
              <c16:uniqueId val="{00000001-A4BA-452A-9B03-75878134EF2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82.21</c:v>
                </c:pt>
              </c:numCache>
            </c:numRef>
          </c:val>
          <c:extLst>
            <c:ext xmlns:c16="http://schemas.microsoft.com/office/drawing/2014/chart" uri="{C3380CC4-5D6E-409C-BE32-E72D297353CC}">
              <c16:uniqueId val="{00000000-2693-42C5-878C-333262CA937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85.01</c:v>
                </c:pt>
              </c:numCache>
            </c:numRef>
          </c:val>
          <c:smooth val="0"/>
          <c:extLst>
            <c:ext xmlns:c16="http://schemas.microsoft.com/office/drawing/2014/chart" uri="{C3380CC4-5D6E-409C-BE32-E72D297353CC}">
              <c16:uniqueId val="{00000001-2693-42C5-878C-333262CA937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114.33</c:v>
                </c:pt>
              </c:numCache>
            </c:numRef>
          </c:val>
          <c:extLst>
            <c:ext xmlns:c16="http://schemas.microsoft.com/office/drawing/2014/chart" uri="{C3380CC4-5D6E-409C-BE32-E72D297353CC}">
              <c16:uniqueId val="{00000000-A0A2-4D47-A71F-256421236D9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106.75</c:v>
                </c:pt>
              </c:numCache>
            </c:numRef>
          </c:val>
          <c:smooth val="0"/>
          <c:extLst>
            <c:ext xmlns:c16="http://schemas.microsoft.com/office/drawing/2014/chart" uri="{C3380CC4-5D6E-409C-BE32-E72D297353CC}">
              <c16:uniqueId val="{00000001-A0A2-4D47-A71F-256421236D9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3.73</c:v>
                </c:pt>
              </c:numCache>
            </c:numRef>
          </c:val>
          <c:extLst>
            <c:ext xmlns:c16="http://schemas.microsoft.com/office/drawing/2014/chart" uri="{C3380CC4-5D6E-409C-BE32-E72D297353CC}">
              <c16:uniqueId val="{00000000-CA50-41D2-AAC2-28316F13C26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9.0399999999999991</c:v>
                </c:pt>
              </c:numCache>
            </c:numRef>
          </c:val>
          <c:smooth val="0"/>
          <c:extLst>
            <c:ext xmlns:c16="http://schemas.microsoft.com/office/drawing/2014/chart" uri="{C3380CC4-5D6E-409C-BE32-E72D297353CC}">
              <c16:uniqueId val="{00000001-CA50-41D2-AAC2-28316F13C26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98C-4FF2-9FEB-52FD3A170E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698C-4FF2-9FEB-52FD3A170E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165-42A8-A71F-A1EC70641F8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7.23</c:v>
                </c:pt>
              </c:numCache>
            </c:numRef>
          </c:val>
          <c:smooth val="0"/>
          <c:extLst>
            <c:ext xmlns:c16="http://schemas.microsoft.com/office/drawing/2014/chart" uri="{C3380CC4-5D6E-409C-BE32-E72D297353CC}">
              <c16:uniqueId val="{00000001-B165-42A8-A71F-A1EC70641F8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22.84</c:v>
                </c:pt>
              </c:numCache>
            </c:numRef>
          </c:val>
          <c:extLst>
            <c:ext xmlns:c16="http://schemas.microsoft.com/office/drawing/2014/chart" uri="{C3380CC4-5D6E-409C-BE32-E72D297353CC}">
              <c16:uniqueId val="{00000000-9C5D-483A-A92A-C946D3260C3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38.76</c:v>
                </c:pt>
              </c:numCache>
            </c:numRef>
          </c:val>
          <c:smooth val="0"/>
          <c:extLst>
            <c:ext xmlns:c16="http://schemas.microsoft.com/office/drawing/2014/chart" uri="{C3380CC4-5D6E-409C-BE32-E72D297353CC}">
              <c16:uniqueId val="{00000001-9C5D-483A-A92A-C946D3260C3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9C9-486E-8508-4DCCB2EEC1D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1303.55</c:v>
                </c:pt>
              </c:numCache>
            </c:numRef>
          </c:val>
          <c:smooth val="0"/>
          <c:extLst>
            <c:ext xmlns:c16="http://schemas.microsoft.com/office/drawing/2014/chart" uri="{C3380CC4-5D6E-409C-BE32-E72D297353CC}">
              <c16:uniqueId val="{00000001-79C9-486E-8508-4DCCB2EEC1D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75.680000000000007</c:v>
                </c:pt>
              </c:numCache>
            </c:numRef>
          </c:val>
          <c:extLst>
            <c:ext xmlns:c16="http://schemas.microsoft.com/office/drawing/2014/chart" uri="{C3380CC4-5D6E-409C-BE32-E72D297353CC}">
              <c16:uniqueId val="{00000000-67B3-4BD5-8648-269CA5620C4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78.510000000000005</c:v>
                </c:pt>
              </c:numCache>
            </c:numRef>
          </c:val>
          <c:smooth val="0"/>
          <c:extLst>
            <c:ext xmlns:c16="http://schemas.microsoft.com/office/drawing/2014/chart" uri="{C3380CC4-5D6E-409C-BE32-E72D297353CC}">
              <c16:uniqueId val="{00000001-67B3-4BD5-8648-269CA5620C4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170.59</c:v>
                </c:pt>
              </c:numCache>
            </c:numRef>
          </c:val>
          <c:extLst>
            <c:ext xmlns:c16="http://schemas.microsoft.com/office/drawing/2014/chart" uri="{C3380CC4-5D6E-409C-BE32-E72D297353CC}">
              <c16:uniqueId val="{00000000-F36D-43F0-968C-D9AF3EFAA5B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160.44999999999999</c:v>
                </c:pt>
              </c:numCache>
            </c:numRef>
          </c:val>
          <c:smooth val="0"/>
          <c:extLst>
            <c:ext xmlns:c16="http://schemas.microsoft.com/office/drawing/2014/chart" uri="{C3380CC4-5D6E-409C-BE32-E72D297353CC}">
              <c16:uniqueId val="{00000001-F36D-43F0-968C-D9AF3EFAA5B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松前町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Cb2</v>
      </c>
      <c r="X8" s="72"/>
      <c r="Y8" s="72"/>
      <c r="Z8" s="72"/>
      <c r="AA8" s="72"/>
      <c r="AB8" s="72"/>
      <c r="AC8" s="72"/>
      <c r="AD8" s="73" t="str">
        <f>データ!$M$6</f>
        <v>非設置</v>
      </c>
      <c r="AE8" s="73"/>
      <c r="AF8" s="73"/>
      <c r="AG8" s="73"/>
      <c r="AH8" s="73"/>
      <c r="AI8" s="73"/>
      <c r="AJ8" s="73"/>
      <c r="AK8" s="3"/>
      <c r="AL8" s="69">
        <f>データ!S6</f>
        <v>30622</v>
      </c>
      <c r="AM8" s="69"/>
      <c r="AN8" s="69"/>
      <c r="AO8" s="69"/>
      <c r="AP8" s="69"/>
      <c r="AQ8" s="69"/>
      <c r="AR8" s="69"/>
      <c r="AS8" s="69"/>
      <c r="AT8" s="68">
        <f>データ!T6</f>
        <v>20.41</v>
      </c>
      <c r="AU8" s="68"/>
      <c r="AV8" s="68"/>
      <c r="AW8" s="68"/>
      <c r="AX8" s="68"/>
      <c r="AY8" s="68"/>
      <c r="AZ8" s="68"/>
      <c r="BA8" s="68"/>
      <c r="BB8" s="68">
        <f>データ!U6</f>
        <v>1500.34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47.92</v>
      </c>
      <c r="J10" s="68"/>
      <c r="K10" s="68"/>
      <c r="L10" s="68"/>
      <c r="M10" s="68"/>
      <c r="N10" s="68"/>
      <c r="O10" s="68"/>
      <c r="P10" s="68">
        <f>データ!P6</f>
        <v>32.340000000000003</v>
      </c>
      <c r="Q10" s="68"/>
      <c r="R10" s="68"/>
      <c r="S10" s="68"/>
      <c r="T10" s="68"/>
      <c r="U10" s="68"/>
      <c r="V10" s="68"/>
      <c r="W10" s="68">
        <f>データ!Q6</f>
        <v>95.64</v>
      </c>
      <c r="X10" s="68"/>
      <c r="Y10" s="68"/>
      <c r="Z10" s="68"/>
      <c r="AA10" s="68"/>
      <c r="AB10" s="68"/>
      <c r="AC10" s="68"/>
      <c r="AD10" s="69">
        <f>データ!R6</f>
        <v>2310</v>
      </c>
      <c r="AE10" s="69"/>
      <c r="AF10" s="69"/>
      <c r="AG10" s="69"/>
      <c r="AH10" s="69"/>
      <c r="AI10" s="69"/>
      <c r="AJ10" s="69"/>
      <c r="AK10" s="2"/>
      <c r="AL10" s="69">
        <f>データ!V6</f>
        <v>9862</v>
      </c>
      <c r="AM10" s="69"/>
      <c r="AN10" s="69"/>
      <c r="AO10" s="69"/>
      <c r="AP10" s="69"/>
      <c r="AQ10" s="69"/>
      <c r="AR10" s="69"/>
      <c r="AS10" s="69"/>
      <c r="AT10" s="68">
        <f>データ!W6</f>
        <v>1.63</v>
      </c>
      <c r="AU10" s="68"/>
      <c r="AV10" s="68"/>
      <c r="AW10" s="68"/>
      <c r="AX10" s="68"/>
      <c r="AY10" s="68"/>
      <c r="AZ10" s="68"/>
      <c r="BA10" s="68"/>
      <c r="BB10" s="68">
        <f>データ!X6</f>
        <v>6050.31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5IwN9aMqkd0svsO44OqfUfVzDnLjKCV9Iw9K3u3dZTqP1GTOAvOmYeUyZoTqewk0y3fOmjRcu3pNFfQxjh7+oQ==" saltValue="ZK6WGgNPs+/ao94x5Iopu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384011</v>
      </c>
      <c r="D6" s="33">
        <f t="shared" si="3"/>
        <v>46</v>
      </c>
      <c r="E6" s="33">
        <f t="shared" si="3"/>
        <v>17</v>
      </c>
      <c r="F6" s="33">
        <f t="shared" si="3"/>
        <v>1</v>
      </c>
      <c r="G6" s="33">
        <f t="shared" si="3"/>
        <v>0</v>
      </c>
      <c r="H6" s="33" t="str">
        <f t="shared" si="3"/>
        <v>愛媛県　松前町</v>
      </c>
      <c r="I6" s="33" t="str">
        <f t="shared" si="3"/>
        <v>法適用</v>
      </c>
      <c r="J6" s="33" t="str">
        <f t="shared" si="3"/>
        <v>下水道事業</v>
      </c>
      <c r="K6" s="33" t="str">
        <f t="shared" si="3"/>
        <v>公共下水道</v>
      </c>
      <c r="L6" s="33" t="str">
        <f t="shared" si="3"/>
        <v>Cb2</v>
      </c>
      <c r="M6" s="33" t="str">
        <f t="shared" si="3"/>
        <v>非設置</v>
      </c>
      <c r="N6" s="34" t="str">
        <f t="shared" si="3"/>
        <v>-</v>
      </c>
      <c r="O6" s="34">
        <f t="shared" si="3"/>
        <v>47.92</v>
      </c>
      <c r="P6" s="34">
        <f t="shared" si="3"/>
        <v>32.340000000000003</v>
      </c>
      <c r="Q6" s="34">
        <f t="shared" si="3"/>
        <v>95.64</v>
      </c>
      <c r="R6" s="34">
        <f t="shared" si="3"/>
        <v>2310</v>
      </c>
      <c r="S6" s="34">
        <f t="shared" si="3"/>
        <v>30622</v>
      </c>
      <c r="T6" s="34">
        <f t="shared" si="3"/>
        <v>20.41</v>
      </c>
      <c r="U6" s="34">
        <f t="shared" si="3"/>
        <v>1500.34</v>
      </c>
      <c r="V6" s="34">
        <f t="shared" si="3"/>
        <v>9862</v>
      </c>
      <c r="W6" s="34">
        <f t="shared" si="3"/>
        <v>1.63</v>
      </c>
      <c r="X6" s="34">
        <f t="shared" si="3"/>
        <v>6050.31</v>
      </c>
      <c r="Y6" s="35" t="str">
        <f>IF(Y7="",NA(),Y7)</f>
        <v>-</v>
      </c>
      <c r="Z6" s="35" t="str">
        <f t="shared" ref="Z6:AH6" si="4">IF(Z7="",NA(),Z7)</f>
        <v>-</v>
      </c>
      <c r="AA6" s="35" t="str">
        <f t="shared" si="4"/>
        <v>-</v>
      </c>
      <c r="AB6" s="35" t="str">
        <f t="shared" si="4"/>
        <v>-</v>
      </c>
      <c r="AC6" s="35">
        <f t="shared" si="4"/>
        <v>114.33</v>
      </c>
      <c r="AD6" s="35" t="str">
        <f t="shared" si="4"/>
        <v>-</v>
      </c>
      <c r="AE6" s="35" t="str">
        <f t="shared" si="4"/>
        <v>-</v>
      </c>
      <c r="AF6" s="35" t="str">
        <f t="shared" si="4"/>
        <v>-</v>
      </c>
      <c r="AG6" s="35" t="str">
        <f t="shared" si="4"/>
        <v>-</v>
      </c>
      <c r="AH6" s="35">
        <f t="shared" si="4"/>
        <v>106.75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7.23</v>
      </c>
      <c r="AT6" s="34" t="str">
        <f>IF(AT7="","",IF(AT7="-","【-】","【"&amp;SUBSTITUTE(TEXT(AT7,"#,##0.00"),"-","△")&amp;"】"))</f>
        <v>【3.64】</v>
      </c>
      <c r="AU6" s="35" t="str">
        <f>IF(AU7="",NA(),AU7)</f>
        <v>-</v>
      </c>
      <c r="AV6" s="35" t="str">
        <f t="shared" ref="AV6:BD6" si="6">IF(AV7="",NA(),AV7)</f>
        <v>-</v>
      </c>
      <c r="AW6" s="35" t="str">
        <f t="shared" si="6"/>
        <v>-</v>
      </c>
      <c r="AX6" s="35" t="str">
        <f t="shared" si="6"/>
        <v>-</v>
      </c>
      <c r="AY6" s="35">
        <f t="shared" si="6"/>
        <v>22.84</v>
      </c>
      <c r="AZ6" s="35" t="str">
        <f t="shared" si="6"/>
        <v>-</v>
      </c>
      <c r="BA6" s="35" t="str">
        <f t="shared" si="6"/>
        <v>-</v>
      </c>
      <c r="BB6" s="35" t="str">
        <f t="shared" si="6"/>
        <v>-</v>
      </c>
      <c r="BC6" s="35" t="str">
        <f t="shared" si="6"/>
        <v>-</v>
      </c>
      <c r="BD6" s="35">
        <f t="shared" si="6"/>
        <v>38.76</v>
      </c>
      <c r="BE6" s="34" t="str">
        <f>IF(BE7="","",IF(BE7="-","【-】","【"&amp;SUBSTITUTE(TEXT(BE7,"#,##0.00"),"-","△")&amp;"】"))</f>
        <v>【67.52】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1303.55</v>
      </c>
      <c r="BP6" s="34" t="str">
        <f>IF(BP7="","",IF(BP7="-","【-】","【"&amp;SUBSTITUTE(TEXT(BP7,"#,##0.00"),"-","△")&amp;"】"))</f>
        <v>【705.21】</v>
      </c>
      <c r="BQ6" s="35" t="str">
        <f>IF(BQ7="",NA(),BQ7)</f>
        <v>-</v>
      </c>
      <c r="BR6" s="35" t="str">
        <f t="shared" ref="BR6:BZ6" si="8">IF(BR7="",NA(),BR7)</f>
        <v>-</v>
      </c>
      <c r="BS6" s="35" t="str">
        <f t="shared" si="8"/>
        <v>-</v>
      </c>
      <c r="BT6" s="35" t="str">
        <f t="shared" si="8"/>
        <v>-</v>
      </c>
      <c r="BU6" s="35">
        <f t="shared" si="8"/>
        <v>75.680000000000007</v>
      </c>
      <c r="BV6" s="35" t="str">
        <f t="shared" si="8"/>
        <v>-</v>
      </c>
      <c r="BW6" s="35" t="str">
        <f t="shared" si="8"/>
        <v>-</v>
      </c>
      <c r="BX6" s="35" t="str">
        <f t="shared" si="8"/>
        <v>-</v>
      </c>
      <c r="BY6" s="35" t="str">
        <f t="shared" si="8"/>
        <v>-</v>
      </c>
      <c r="BZ6" s="35">
        <f t="shared" si="8"/>
        <v>78.510000000000005</v>
      </c>
      <c r="CA6" s="34" t="str">
        <f>IF(CA7="","",IF(CA7="-","【-】","【"&amp;SUBSTITUTE(TEXT(CA7,"#,##0.00"),"-","△")&amp;"】"))</f>
        <v>【98.96】</v>
      </c>
      <c r="CB6" s="35" t="str">
        <f>IF(CB7="",NA(),CB7)</f>
        <v>-</v>
      </c>
      <c r="CC6" s="35" t="str">
        <f t="shared" ref="CC6:CK6" si="9">IF(CC7="",NA(),CC7)</f>
        <v>-</v>
      </c>
      <c r="CD6" s="35" t="str">
        <f t="shared" si="9"/>
        <v>-</v>
      </c>
      <c r="CE6" s="35" t="str">
        <f t="shared" si="9"/>
        <v>-</v>
      </c>
      <c r="CF6" s="35">
        <f t="shared" si="9"/>
        <v>170.59</v>
      </c>
      <c r="CG6" s="35" t="str">
        <f t="shared" si="9"/>
        <v>-</v>
      </c>
      <c r="CH6" s="35" t="str">
        <f t="shared" si="9"/>
        <v>-</v>
      </c>
      <c r="CI6" s="35" t="str">
        <f t="shared" si="9"/>
        <v>-</v>
      </c>
      <c r="CJ6" s="35" t="str">
        <f t="shared" si="9"/>
        <v>-</v>
      </c>
      <c r="CK6" s="35">
        <f t="shared" si="9"/>
        <v>160.44999999999999</v>
      </c>
      <c r="CL6" s="34" t="str">
        <f>IF(CL7="","",IF(CL7="-","【-】","【"&amp;SUBSTITUTE(TEXT(CL7,"#,##0.00"),"-","△")&amp;"】"))</f>
        <v>【134.52】</v>
      </c>
      <c r="CM6" s="35" t="str">
        <f>IF(CM7="",NA(),CM7)</f>
        <v>-</v>
      </c>
      <c r="CN6" s="35" t="str">
        <f t="shared" ref="CN6:CV6" si="10">IF(CN7="",NA(),CN7)</f>
        <v>-</v>
      </c>
      <c r="CO6" s="35" t="str">
        <f t="shared" si="10"/>
        <v>-</v>
      </c>
      <c r="CP6" s="35" t="str">
        <f t="shared" si="10"/>
        <v>-</v>
      </c>
      <c r="CQ6" s="35">
        <f t="shared" si="10"/>
        <v>45.96</v>
      </c>
      <c r="CR6" s="35" t="str">
        <f t="shared" si="10"/>
        <v>-</v>
      </c>
      <c r="CS6" s="35" t="str">
        <f t="shared" si="10"/>
        <v>-</v>
      </c>
      <c r="CT6" s="35" t="str">
        <f t="shared" si="10"/>
        <v>-</v>
      </c>
      <c r="CU6" s="35" t="str">
        <f t="shared" si="10"/>
        <v>-</v>
      </c>
      <c r="CV6" s="35">
        <f t="shared" si="10"/>
        <v>46.3</v>
      </c>
      <c r="CW6" s="34" t="str">
        <f>IF(CW7="","",IF(CW7="-","【-】","【"&amp;SUBSTITUTE(TEXT(CW7,"#,##0.00"),"-","△")&amp;"】"))</f>
        <v>【59.57】</v>
      </c>
      <c r="CX6" s="35" t="str">
        <f>IF(CX7="",NA(),CX7)</f>
        <v>-</v>
      </c>
      <c r="CY6" s="35" t="str">
        <f t="shared" ref="CY6:DG6" si="11">IF(CY7="",NA(),CY7)</f>
        <v>-</v>
      </c>
      <c r="CZ6" s="35" t="str">
        <f t="shared" si="11"/>
        <v>-</v>
      </c>
      <c r="DA6" s="35" t="str">
        <f t="shared" si="11"/>
        <v>-</v>
      </c>
      <c r="DB6" s="35">
        <f t="shared" si="11"/>
        <v>82.21</v>
      </c>
      <c r="DC6" s="35" t="str">
        <f t="shared" si="11"/>
        <v>-</v>
      </c>
      <c r="DD6" s="35" t="str">
        <f t="shared" si="11"/>
        <v>-</v>
      </c>
      <c r="DE6" s="35" t="str">
        <f t="shared" si="11"/>
        <v>-</v>
      </c>
      <c r="DF6" s="35" t="str">
        <f t="shared" si="11"/>
        <v>-</v>
      </c>
      <c r="DG6" s="35">
        <f t="shared" si="11"/>
        <v>85.01</v>
      </c>
      <c r="DH6" s="34" t="str">
        <f>IF(DH7="","",IF(DH7="-","【-】","【"&amp;SUBSTITUTE(TEXT(DH7,"#,##0.00"),"-","△")&amp;"】"))</f>
        <v>【95.57】</v>
      </c>
      <c r="DI6" s="35" t="str">
        <f>IF(DI7="",NA(),DI7)</f>
        <v>-</v>
      </c>
      <c r="DJ6" s="35" t="str">
        <f t="shared" ref="DJ6:DR6" si="12">IF(DJ7="",NA(),DJ7)</f>
        <v>-</v>
      </c>
      <c r="DK6" s="35" t="str">
        <f t="shared" si="12"/>
        <v>-</v>
      </c>
      <c r="DL6" s="35" t="str">
        <f t="shared" si="12"/>
        <v>-</v>
      </c>
      <c r="DM6" s="35">
        <f t="shared" si="12"/>
        <v>3.73</v>
      </c>
      <c r="DN6" s="35" t="str">
        <f t="shared" si="12"/>
        <v>-</v>
      </c>
      <c r="DO6" s="35" t="str">
        <f t="shared" si="12"/>
        <v>-</v>
      </c>
      <c r="DP6" s="35" t="str">
        <f t="shared" si="12"/>
        <v>-</v>
      </c>
      <c r="DQ6" s="35" t="str">
        <f t="shared" si="12"/>
        <v>-</v>
      </c>
      <c r="DR6" s="35">
        <f t="shared" si="12"/>
        <v>9.0399999999999991</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0.04</v>
      </c>
      <c r="EO6" s="34" t="str">
        <f>IF(EO7="","",IF(EO7="-","【-】","【"&amp;SUBSTITUTE(TEXT(EO7,"#,##0.00"),"-","△")&amp;"】"))</f>
        <v>【0.30】</v>
      </c>
    </row>
    <row r="7" spans="1:148" s="36" customFormat="1" x14ac:dyDescent="0.15">
      <c r="A7" s="28"/>
      <c r="B7" s="37">
        <v>2020</v>
      </c>
      <c r="C7" s="37">
        <v>384011</v>
      </c>
      <c r="D7" s="37">
        <v>46</v>
      </c>
      <c r="E7" s="37">
        <v>17</v>
      </c>
      <c r="F7" s="37">
        <v>1</v>
      </c>
      <c r="G7" s="37">
        <v>0</v>
      </c>
      <c r="H7" s="37" t="s">
        <v>96</v>
      </c>
      <c r="I7" s="37" t="s">
        <v>97</v>
      </c>
      <c r="J7" s="37" t="s">
        <v>98</v>
      </c>
      <c r="K7" s="37" t="s">
        <v>99</v>
      </c>
      <c r="L7" s="37" t="s">
        <v>100</v>
      </c>
      <c r="M7" s="37" t="s">
        <v>101</v>
      </c>
      <c r="N7" s="38" t="s">
        <v>102</v>
      </c>
      <c r="O7" s="38">
        <v>47.92</v>
      </c>
      <c r="P7" s="38">
        <v>32.340000000000003</v>
      </c>
      <c r="Q7" s="38">
        <v>95.64</v>
      </c>
      <c r="R7" s="38">
        <v>2310</v>
      </c>
      <c r="S7" s="38">
        <v>30622</v>
      </c>
      <c r="T7" s="38">
        <v>20.41</v>
      </c>
      <c r="U7" s="38">
        <v>1500.34</v>
      </c>
      <c r="V7" s="38">
        <v>9862</v>
      </c>
      <c r="W7" s="38">
        <v>1.63</v>
      </c>
      <c r="X7" s="38">
        <v>6050.31</v>
      </c>
      <c r="Y7" s="38" t="s">
        <v>102</v>
      </c>
      <c r="Z7" s="38" t="s">
        <v>102</v>
      </c>
      <c r="AA7" s="38" t="s">
        <v>102</v>
      </c>
      <c r="AB7" s="38" t="s">
        <v>102</v>
      </c>
      <c r="AC7" s="38">
        <v>114.33</v>
      </c>
      <c r="AD7" s="38" t="s">
        <v>102</v>
      </c>
      <c r="AE7" s="38" t="s">
        <v>102</v>
      </c>
      <c r="AF7" s="38" t="s">
        <v>102</v>
      </c>
      <c r="AG7" s="38" t="s">
        <v>102</v>
      </c>
      <c r="AH7" s="38">
        <v>106.75</v>
      </c>
      <c r="AI7" s="38">
        <v>106.67</v>
      </c>
      <c r="AJ7" s="38" t="s">
        <v>102</v>
      </c>
      <c r="AK7" s="38" t="s">
        <v>102</v>
      </c>
      <c r="AL7" s="38" t="s">
        <v>102</v>
      </c>
      <c r="AM7" s="38" t="s">
        <v>102</v>
      </c>
      <c r="AN7" s="38">
        <v>0</v>
      </c>
      <c r="AO7" s="38" t="s">
        <v>102</v>
      </c>
      <c r="AP7" s="38" t="s">
        <v>102</v>
      </c>
      <c r="AQ7" s="38" t="s">
        <v>102</v>
      </c>
      <c r="AR7" s="38" t="s">
        <v>102</v>
      </c>
      <c r="AS7" s="38">
        <v>7.23</v>
      </c>
      <c r="AT7" s="38">
        <v>3.64</v>
      </c>
      <c r="AU7" s="38" t="s">
        <v>102</v>
      </c>
      <c r="AV7" s="38" t="s">
        <v>102</v>
      </c>
      <c r="AW7" s="38" t="s">
        <v>102</v>
      </c>
      <c r="AX7" s="38" t="s">
        <v>102</v>
      </c>
      <c r="AY7" s="38">
        <v>22.84</v>
      </c>
      <c r="AZ7" s="38" t="s">
        <v>102</v>
      </c>
      <c r="BA7" s="38" t="s">
        <v>102</v>
      </c>
      <c r="BB7" s="38" t="s">
        <v>102</v>
      </c>
      <c r="BC7" s="38" t="s">
        <v>102</v>
      </c>
      <c r="BD7" s="38">
        <v>38.76</v>
      </c>
      <c r="BE7" s="38">
        <v>67.52</v>
      </c>
      <c r="BF7" s="38" t="s">
        <v>102</v>
      </c>
      <c r="BG7" s="38" t="s">
        <v>102</v>
      </c>
      <c r="BH7" s="38" t="s">
        <v>102</v>
      </c>
      <c r="BI7" s="38" t="s">
        <v>102</v>
      </c>
      <c r="BJ7" s="38">
        <v>0</v>
      </c>
      <c r="BK7" s="38" t="s">
        <v>102</v>
      </c>
      <c r="BL7" s="38" t="s">
        <v>102</v>
      </c>
      <c r="BM7" s="38" t="s">
        <v>102</v>
      </c>
      <c r="BN7" s="38" t="s">
        <v>102</v>
      </c>
      <c r="BO7" s="38">
        <v>1303.55</v>
      </c>
      <c r="BP7" s="38">
        <v>705.21</v>
      </c>
      <c r="BQ7" s="38" t="s">
        <v>102</v>
      </c>
      <c r="BR7" s="38" t="s">
        <v>102</v>
      </c>
      <c r="BS7" s="38" t="s">
        <v>102</v>
      </c>
      <c r="BT7" s="38" t="s">
        <v>102</v>
      </c>
      <c r="BU7" s="38">
        <v>75.680000000000007</v>
      </c>
      <c r="BV7" s="38" t="s">
        <v>102</v>
      </c>
      <c r="BW7" s="38" t="s">
        <v>102</v>
      </c>
      <c r="BX7" s="38" t="s">
        <v>102</v>
      </c>
      <c r="BY7" s="38" t="s">
        <v>102</v>
      </c>
      <c r="BZ7" s="38">
        <v>78.510000000000005</v>
      </c>
      <c r="CA7" s="38">
        <v>98.96</v>
      </c>
      <c r="CB7" s="38" t="s">
        <v>102</v>
      </c>
      <c r="CC7" s="38" t="s">
        <v>102</v>
      </c>
      <c r="CD7" s="38" t="s">
        <v>102</v>
      </c>
      <c r="CE7" s="38" t="s">
        <v>102</v>
      </c>
      <c r="CF7" s="38">
        <v>170.59</v>
      </c>
      <c r="CG7" s="38" t="s">
        <v>102</v>
      </c>
      <c r="CH7" s="38" t="s">
        <v>102</v>
      </c>
      <c r="CI7" s="38" t="s">
        <v>102</v>
      </c>
      <c r="CJ7" s="38" t="s">
        <v>102</v>
      </c>
      <c r="CK7" s="38">
        <v>160.44999999999999</v>
      </c>
      <c r="CL7" s="38">
        <v>134.52000000000001</v>
      </c>
      <c r="CM7" s="38" t="s">
        <v>102</v>
      </c>
      <c r="CN7" s="38" t="s">
        <v>102</v>
      </c>
      <c r="CO7" s="38" t="s">
        <v>102</v>
      </c>
      <c r="CP7" s="38" t="s">
        <v>102</v>
      </c>
      <c r="CQ7" s="38">
        <v>45.96</v>
      </c>
      <c r="CR7" s="38" t="s">
        <v>102</v>
      </c>
      <c r="CS7" s="38" t="s">
        <v>102</v>
      </c>
      <c r="CT7" s="38" t="s">
        <v>102</v>
      </c>
      <c r="CU7" s="38" t="s">
        <v>102</v>
      </c>
      <c r="CV7" s="38">
        <v>46.3</v>
      </c>
      <c r="CW7" s="38">
        <v>59.57</v>
      </c>
      <c r="CX7" s="38" t="s">
        <v>102</v>
      </c>
      <c r="CY7" s="38" t="s">
        <v>102</v>
      </c>
      <c r="CZ7" s="38" t="s">
        <v>102</v>
      </c>
      <c r="DA7" s="38" t="s">
        <v>102</v>
      </c>
      <c r="DB7" s="38">
        <v>82.21</v>
      </c>
      <c r="DC7" s="38" t="s">
        <v>102</v>
      </c>
      <c r="DD7" s="38" t="s">
        <v>102</v>
      </c>
      <c r="DE7" s="38" t="s">
        <v>102</v>
      </c>
      <c r="DF7" s="38" t="s">
        <v>102</v>
      </c>
      <c r="DG7" s="38">
        <v>85.01</v>
      </c>
      <c r="DH7" s="38">
        <v>95.57</v>
      </c>
      <c r="DI7" s="38" t="s">
        <v>102</v>
      </c>
      <c r="DJ7" s="38" t="s">
        <v>102</v>
      </c>
      <c r="DK7" s="38" t="s">
        <v>102</v>
      </c>
      <c r="DL7" s="38" t="s">
        <v>102</v>
      </c>
      <c r="DM7" s="38">
        <v>3.73</v>
      </c>
      <c r="DN7" s="38" t="s">
        <v>102</v>
      </c>
      <c r="DO7" s="38" t="s">
        <v>102</v>
      </c>
      <c r="DP7" s="38" t="s">
        <v>102</v>
      </c>
      <c r="DQ7" s="38" t="s">
        <v>102</v>
      </c>
      <c r="DR7" s="38">
        <v>9.0399999999999991</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0.04</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masaki</cp:lastModifiedBy>
  <cp:lastPrinted>2022-02-03T11:21:25Z</cp:lastPrinted>
  <dcterms:created xsi:type="dcterms:W3CDTF">2021-12-03T07:18:10Z</dcterms:created>
  <dcterms:modified xsi:type="dcterms:W3CDTF">2022-02-03T11:27:12Z</dcterms:modified>
  <cp:category/>
</cp:coreProperties>
</file>