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10.1.3.21\22.環境整備課\04.上下水道班\03.下水道係\02データ\経営比較分析\R3\"/>
    </mc:Choice>
  </mc:AlternateContent>
  <xr:revisionPtr revIDLastSave="0" documentId="13_ncr:1_{286DF55E-9FC4-4FAC-BD90-C27DFD24649A}" xr6:coauthVersionLast="36" xr6:coauthVersionMax="36" xr10:uidLastSave="{00000000-0000-0000-0000-000000000000}"/>
  <workbookProtection workbookAlgorithmName="SHA-512" workbookHashValue="yxYUY/vz1djaWP/ZOEU8ffc4mNFhq1cAWi3NZ5X0u7ru18McEx6ApbKMR0C6CZ1ogNnikAp1TlDcwd4BgpzYbA==" workbookSaltValue="KTbk9YDpDpUIXiIeYj8D/w==" workbookSpinCount="100000" lockStructure="1"/>
  <bookViews>
    <workbookView xWindow="0" yWindow="0" windowWidth="20490" windowHeight="577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<sst xmlns="http://schemas.openxmlformats.org/spreadsheetml/2006/main" count="236" uniqueCount="118">
  <si>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</si>
  <si>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</si>
  <si>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</si>
  <si>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</si>
  <si>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</si>
  <si>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</si>
  <si>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</si>
  <si>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</si>
  <si>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</si>
  <si>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</si>
  <si>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</si>
  <si>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</si>
  <si>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</si>
  <si>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</si>
  <si>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</si>
  <si>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</si>
  <si>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</si>
  <si>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</si>
  <si>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</si>
  <si>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</si>
  <si>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</si>
  <si>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</si>
  <si>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</si>
  <si>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</si>
  <si>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</si>
  <si>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</si>
  <si>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</si>
  <si>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</si>
  <si>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</si>
  <si>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</si>
  <si>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</si>
  <si>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</si>
  <si>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</si>
  <si>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</si>
  <si>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</si>
  <si>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</si>
  <si>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</si>
  <si>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</si>
  <si>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</si>
  <si>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</si>
  <si>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</si>
  <si>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</si>
  <si>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</si>
  <si>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</si>
  <si>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</si>
  <si>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</si>
  <si>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</si>
  <si>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</si>
  <si>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</si>
  <si>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</si>
  <si>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</si>
  <si>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</si>
  <si>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</si>
  <si>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</si>
  <si>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</si>
  <si>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</si>
  <si>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</si>
  <si>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</si>
  <si>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</si>
  <si>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</si>
  <si>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</si>
  <si>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</si>
  <si>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</si>
  <si>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</si>
  <si>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</si>
  <si>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</si>
  <si>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</si>
  <si>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</si>
  <si>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</si>
  <si>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</si>
  <si>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</si>
  <si>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</si>
  <si>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</si>
  <si>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</si>
  <si>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</si>
  <si>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</si>
  <si>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</si>
  <si>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</si>
  <si>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</si>
  <si>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</si>
  <si>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</si>
  <si>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</si>
  <si>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</si>
  <si>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</si>
  <si>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</si>
  <si>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</si>
  <si>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</si>
  <si>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</si>
  <si>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</si>
  <si>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</si>
  <si>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</si>
  <si>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</si>
  <si>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</si>
  <si>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</si>
  <si>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</si>
  <si>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</si>
  <si>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</si>
  <si>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</si>
  <si>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</si>
  <si>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</si>
  <si>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</si>
  <si>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</si>
  <si>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</si>
  <si>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</si>
  <si>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</si>
  <si>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</si>
  <si>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</si>
  <si>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</si>
  <si>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</si>
  <si>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</si>
  <si>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</si>
  <si>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</si>
  <si>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</si>
  <si>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</si>
  <si>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</si>
  <si>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平成28年度に策定した経営戦略を踏まえ、令和５年度の法的化移行に向け適切な料金設定を行うとともに、高齢化・過疎化に対応した、施設の維持管理方法も検討し、経費節減に努めていく。</t>
    <rPh sb="107" eb="109">
      <t>ヘイセイ</t>
    </rPh>
    <rPh sb="111" eb="112">
      <t>ネン</t>
    </rPh>
    <rPh sb="127" eb="129">
      <t>レイワ</t>
    </rPh>
    <rPh sb="130" eb="132">
      <t>ネンド</t>
    </rPh>
    <rPh sb="133" eb="135">
      <t>ホウテキ</t>
    </rPh>
    <rPh sb="135" eb="136">
      <t>カ</t>
    </rPh>
    <rPh sb="136" eb="138">
      <t>イコウ</t>
    </rPh>
    <rPh sb="139" eb="140">
      <t>ム</t>
    </rPh>
    <phoneticPr fontId="15"/>
  </si>
  <si>
    <t xml:space="preserve"> 供用開始後、約20年経過し、平成24年度に面整備は終了している。また、比較的新しい施設でもあり、管路は管径が小さく材質も塩化ビニール管がほとんどであり、破損等は少ないと考える。
　管路や施設の耐震診断も完了しており、早急な耐震化の必要はないと結果が出ている一方で、機械類の経年劣化による修理や交換が発生してくると考える。</t>
    <phoneticPr fontId="4"/>
  </si>
  <si>
    <t xml:space="preserve">下水道管路延長45㎞、処理施設１箇所及びマンホールポンプ25箇所の下水道施設で処理場用地の確保が難しく、処理施設をコンパクトにするため、処理方式が一般的なオキシデーションディッチ法ではなく、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収益的収支比率も一般会計繰入金により、100％に近付きつつあるが、経費回収率は4割程度しか回収できていない。
　経費回収率が低いため、一般会計からの繰入金への依存傾向が高く、近隣市町よりも料金設定が高く、安易な料金改定は難しい。
　令和5年度から企業会計移行を予定しているが、経営改善へ向けての効果的な施策の検討が必要となっている。
　過疎化が進み高齢化世帯も多く、水洗化率も伸び悩んでおり、料金収入も減少傾向にある。
</t>
    <rPh sb="244" eb="245">
      <t>ワリ</t>
    </rPh>
    <rPh sb="372" eb="375">
      <t>カソカ</t>
    </rPh>
    <rPh sb="376" eb="377">
      <t>スス</t>
    </rPh>
    <rPh sb="378" eb="381">
      <t>コウレイカ</t>
    </rPh>
    <rPh sb="381" eb="383">
      <t>セタイ</t>
    </rPh>
    <rPh sb="384" eb="385">
      <t>オオ</t>
    </rPh>
    <rPh sb="387" eb="391">
      <t>スイセンカリツ</t>
    </rPh>
    <rPh sb="392" eb="393">
      <t>ノ</t>
    </rPh>
    <rPh sb="394" eb="395">
      <t>ナヤ</t>
    </rPh>
    <rPh sb="400" eb="404">
      <t>リョウキンシュウニュウ</t>
    </rPh>
    <rPh sb="405" eb="407">
      <t>ゲンショウ</t>
    </rPh>
    <rPh sb="407" eb="40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</si>
</sst>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89-43A4-A00C-64C0EFDC26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9C89-43A4-A00C-64C0EFDC26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48.81</c:v>
                </c:pt>
                <c:pt idx="1">
                  <c:v>48.36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90-4720-82F2-C19B102989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1990-4720-82F2-C19B102989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77.849999999999994</c:v>
                </c:pt>
                <c:pt idx="1">
                  <c:v>79.09</c:v>
                </c:pt>
                <c:pt idx="2">
                  <c:v>80.48</c:v>
                </c:pt>
                <c:pt idx="3">
                  <c:v>72.739999999999995</c:v>
                </c:pt>
                <c:pt idx="4">
                  <c:v>74.08</c:v>
                </c:pt>
              </c:numCache>
            </c:numRef>
          </c:val>
          <c:extLst>
            <c:ext xmlns:c16="http://schemas.microsoft.com/office/drawing/2014/chart" uri="{C3380CC4-5D6E-409C-BE32-E72D297353CC}">
              <c16:uniqueId val="{00000000-A2F8-452F-8911-E3BF140E23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A2F8-452F-8911-E3BF140E23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95.78</c:v>
                </c:pt>
                <c:pt idx="1">
                  <c:v>93.16</c:v>
                </c:pt>
                <c:pt idx="2">
                  <c:v>93.5</c:v>
                </c:pt>
                <c:pt idx="3">
                  <c:v>90.23</c:v>
                </c:pt>
                <c:pt idx="4">
                  <c:v>98.72</c:v>
                </c:pt>
              </c:numCache>
            </c:numRef>
          </c:val>
          <c:extLst>
            <c:ext xmlns:c16="http://schemas.microsoft.com/office/drawing/2014/chart" uri="{C3380CC4-5D6E-409C-BE32-E72D297353CC}">
              <c16:uniqueId val="{00000000-0C11-4408-98A6-102AACF22E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1-4408-98A6-102AACF22E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B4-4A8E-8561-70A0FA6B80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B4-4A8E-8561-70A0FA6B80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2-498D-84D5-50D1FA29ED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2-498D-84D5-50D1FA29ED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E-4FE6-BB11-126BB3A7BE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E-4FE6-BB11-126BB3A7BE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6D-4944-B986-353504FD7F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6D-4944-B986-353504FD7F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1413.92</c:v>
                </c:pt>
                <c:pt idx="1">
                  <c:v>0</c:v>
                </c:pt>
                <c:pt idx="2">
                  <c:v>0</c:v>
                </c:pt>
                <c:pt idx="3" formatCode="#,##0.00;&quot;△&quot;#,##0.00;&quot;-&quot;">
                  <c:v>2794.48</c:v>
                </c:pt>
                <c:pt idx="4" formatCode="#,##0.00;&quot;△&quot;#,##0.00;&quot;-&quot;">
                  <c:v>2388.94</c:v>
                </c:pt>
              </c:numCache>
            </c:numRef>
          </c:val>
          <c:extLst>
            <c:ext xmlns:c16="http://schemas.microsoft.com/office/drawing/2014/chart" uri="{C3380CC4-5D6E-409C-BE32-E72D297353CC}">
              <c16:uniqueId val="{00000000-08CA-4660-A037-78BA225BF0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08CA-4660-A037-78BA225BF0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34.409999999999997</c:v>
                </c:pt>
                <c:pt idx="1">
                  <c:v>34.14</c:v>
                </c:pt>
                <c:pt idx="2">
                  <c:v>34.299999999999997</c:v>
                </c:pt>
                <c:pt idx="3">
                  <c:v>35.94</c:v>
                </c:pt>
                <c:pt idx="4">
                  <c:v>42.86</c:v>
                </c:pt>
              </c:numCache>
            </c:numRef>
          </c:val>
          <c:extLst>
            <c:ext xmlns:c16="http://schemas.microsoft.com/office/drawing/2014/chart" uri="{C3380CC4-5D6E-409C-BE32-E72D297353CC}">
              <c16:uniqueId val="{00000000-D85A-4178-B430-197B7519D4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D85A-4178-B430-197B7519D4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547.29999999999995</c:v>
                </c:pt>
                <c:pt idx="1">
                  <c:v>553.89</c:v>
                </c:pt>
                <c:pt idx="2">
                  <c:v>551.07000000000005</c:v>
                </c:pt>
                <c:pt idx="3">
                  <c:v>532.19000000000005</c:v>
                </c:pt>
                <c:pt idx="4">
                  <c:v>452.1</c:v>
                </c:pt>
              </c:numCache>
            </c:numRef>
          </c:val>
          <c:extLst>
            <c:ext xmlns:c16="http://schemas.microsoft.com/office/drawing/2014/chart" uri="{C3380CC4-5D6E-409C-BE32-E72D297353CC}">
              <c16:uniqueId val="{00000000-1E87-4E16-8048-82A3451251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1E87-4E16-8048-82A3451251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久万高原町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7924</v>
      </c>
      <c r="AM8" s="51"/>
      <c r="AN8" s="51"/>
      <c r="AO8" s="51"/>
      <c r="AP8" s="51"/>
      <c r="AQ8" s="51"/>
      <c r="AR8" s="51"/>
      <c r="AS8" s="51"/>
      <c r="AT8" s="46">
        <f>データ!T6</f>
        <v>583.69000000000005</v>
      </c>
      <c r="AU8" s="46"/>
      <c r="AV8" s="46"/>
      <c r="AW8" s="46"/>
      <c r="AX8" s="46"/>
      <c r="AY8" s="46"/>
      <c r="AZ8" s="46"/>
      <c r="BA8" s="46"/>
      <c r="BB8" s="46">
        <f>データ!U6</f>
        <v>13.58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38.49</v>
      </c>
      <c r="Q10" s="46"/>
      <c r="R10" s="46"/>
      <c r="S10" s="46"/>
      <c r="T10" s="46"/>
      <c r="U10" s="46"/>
      <c r="V10" s="46"/>
      <c r="W10" s="46">
        <f>データ!Q6</f>
        <v>94.71</v>
      </c>
      <c r="X10" s="46"/>
      <c r="Y10" s="46"/>
      <c r="Z10" s="46"/>
      <c r="AA10" s="46"/>
      <c r="AB10" s="46"/>
      <c r="AC10" s="46"/>
      <c r="AD10" s="51">
        <f>データ!R6</f>
        <v>3603</v>
      </c>
      <c r="AE10" s="51"/>
      <c r="AF10" s="51"/>
      <c r="AG10" s="51"/>
      <c r="AH10" s="51"/>
      <c r="AI10" s="51"/>
      <c r="AJ10" s="51"/>
      <c r="AK10" s="2"/>
      <c r="AL10" s="51">
        <f>データ!V6</f>
        <v>3013</v>
      </c>
      <c r="AM10" s="51"/>
      <c r="AN10" s="51"/>
      <c r="AO10" s="51"/>
      <c r="AP10" s="51"/>
      <c r="AQ10" s="51"/>
      <c r="AR10" s="51"/>
      <c r="AS10" s="51"/>
      <c r="AT10" s="46">
        <f>データ!W6</f>
        <v>1.86</v>
      </c>
      <c r="AU10" s="46"/>
      <c r="AV10" s="46"/>
      <c r="AW10" s="46"/>
      <c r="AX10" s="46"/>
      <c r="AY10" s="46"/>
      <c r="AZ10" s="46"/>
      <c r="BA10" s="46"/>
      <c r="BB10" s="46">
        <f>データ!X6</f>
        <v>1619.89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2I6LFs2JAYYa/Gl/Jl1bYlHRMOM1ntI9FHEkBvpbhjYujQfKWS6/wZg/b2Ezh9A9BuJnMeNFJ1MqaQklDZ7W+g==" saltValue="ZsWDQsQHGrpAjHxQ6jKd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383864</v>
      </c>
      <c r="D6" s="33">
        <f t="shared" si="3"/>
        <v>47</v>
      </c>
      <c r="E6" s="33">
        <f t="shared" si="3"/>
        <v>17</v>
      </c>
      <c r="F6" s="33">
        <f t="shared" si="3"/>
        <v>1</v>
      </c>
      <c r="G6" s="33">
        <f t="shared" si="3"/>
        <v>0</v>
      </c>
      <c r="H6" s="33" t="str">
        <f t="shared" si="3"/>
        <v>愛媛県　久万高原町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38.49</v>
      </c>
      <c r="Q6" s="34">
        <f t="shared" si="3"/>
        <v>94.71</v>
      </c>
      <c r="R6" s="34">
        <f t="shared" si="3"/>
        <v>3603</v>
      </c>
      <c r="S6" s="34">
        <f t="shared" si="3"/>
        <v>7924</v>
      </c>
      <c r="T6" s="34">
        <f t="shared" si="3"/>
        <v>583.69000000000005</v>
      </c>
      <c r="U6" s="34">
        <f t="shared" si="3"/>
        <v>13.58</v>
      </c>
      <c r="V6" s="34">
        <f t="shared" si="3"/>
        <v>3013</v>
      </c>
      <c r="W6" s="34">
        <f t="shared" si="3"/>
        <v>1.86</v>
      </c>
      <c r="X6" s="34">
        <f t="shared" si="3"/>
        <v>1619.89</v>
      </c>
      <c r="Y6" s="35">
        <f>IF(Y7="",NA(),Y7)</f>
        <v>95.78</v>
      </c>
      <c r="Z6" s="35">
        <f t="shared" ref="Z6:AH6" si="4">IF(Z7="",NA(),Z7)</f>
        <v>93.16</v>
      </c>
      <c r="AA6" s="35">
        <f t="shared" si="4"/>
        <v>93.5</v>
      </c>
      <c r="AB6" s="35">
        <f t="shared" si="4"/>
        <v>90.23</v>
      </c>
      <c r="AC6" s="35">
        <f t="shared" si="4"/>
        <v>98.72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1413.92</v>
      </c>
      <c r="BG6" s="34">
        <f t="shared" ref="BG6:BO6" si="7">IF(BG7="",NA(),BG7)</f>
        <v>0</v>
      </c>
      <c r="BH6" s="34">
        <f t="shared" si="7"/>
        <v>0</v>
      </c>
      <c r="BI6" s="35">
        <f t="shared" si="7"/>
        <v>2794.48</v>
      </c>
      <c r="BJ6" s="35">
        <f t="shared" si="7"/>
        <v>2388.94</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34.409999999999997</v>
      </c>
      <c r="BR6" s="35">
        <f t="shared" ref="BR6:BZ6" si="8">IF(BR7="",NA(),BR7)</f>
        <v>34.14</v>
      </c>
      <c r="BS6" s="35">
        <f t="shared" si="8"/>
        <v>34.299999999999997</v>
      </c>
      <c r="BT6" s="35">
        <f t="shared" si="8"/>
        <v>35.94</v>
      </c>
      <c r="BU6" s="35">
        <f t="shared" si="8"/>
        <v>42.86</v>
      </c>
      <c r="BV6" s="35">
        <f t="shared" si="8"/>
        <v>74.040000000000006</v>
      </c>
      <c r="BW6" s="35">
        <f t="shared" si="8"/>
        <v>80.58</v>
      </c>
      <c r="BX6" s="35">
        <f t="shared" si="8"/>
        <v>78.92</v>
      </c>
      <c r="BY6" s="35">
        <f t="shared" si="8"/>
        <v>74.17</v>
      </c>
      <c r="BZ6" s="35">
        <f t="shared" si="8"/>
        <v>79.77</v>
      </c>
      <c r="CA6" s="34" t="str">
        <f>IF(CA7="","",IF(CA7="-","【-】","【"&amp;SUBSTITUTE(TEXT(CA7,"#,##0.00"),"-","△")&amp;"】"))</f>
        <v>【98.96】</v>
      </c>
      <c r="CB6" s="35">
        <f>IF(CB7="",NA(),CB7)</f>
        <v>547.29999999999995</v>
      </c>
      <c r="CC6" s="35">
        <f t="shared" ref="CC6:CK6" si="9">IF(CC7="",NA(),CC7)</f>
        <v>553.89</v>
      </c>
      <c r="CD6" s="35">
        <f t="shared" si="9"/>
        <v>551.07000000000005</v>
      </c>
      <c r="CE6" s="35">
        <f t="shared" si="9"/>
        <v>532.19000000000005</v>
      </c>
      <c r="CF6" s="35">
        <f t="shared" si="9"/>
        <v>452.1</v>
      </c>
      <c r="CG6" s="35">
        <f t="shared" si="9"/>
        <v>235.61</v>
      </c>
      <c r="CH6" s="35">
        <f t="shared" si="9"/>
        <v>216.21</v>
      </c>
      <c r="CI6" s="35">
        <f t="shared" si="9"/>
        <v>220.31</v>
      </c>
      <c r="CJ6" s="35">
        <f t="shared" si="9"/>
        <v>230.95</v>
      </c>
      <c r="CK6" s="35">
        <f t="shared" si="9"/>
        <v>214.56</v>
      </c>
      <c r="CL6" s="34" t="str">
        <f>IF(CL7="","",IF(CL7="-","【-】","【"&amp;SUBSTITUTE(TEXT(CL7,"#,##0.00"),"-","△")&amp;"】"))</f>
        <v>【134.52】</v>
      </c>
      <c r="CM6" s="35">
        <f>IF(CM7="",NA(),CM7)</f>
        <v>48.81</v>
      </c>
      <c r="CN6" s="35">
        <f t="shared" ref="CN6:CV6" si="10">IF(CN7="",NA(),CN7)</f>
        <v>48.36</v>
      </c>
      <c r="CO6" s="34">
        <f t="shared" si="10"/>
        <v>0</v>
      </c>
      <c r="CP6" s="34">
        <f t="shared" si="10"/>
        <v>0</v>
      </c>
      <c r="CQ6" s="34">
        <f t="shared" si="10"/>
        <v>0</v>
      </c>
      <c r="CR6" s="35">
        <f t="shared" si="10"/>
        <v>49.25</v>
      </c>
      <c r="CS6" s="35">
        <f t="shared" si="10"/>
        <v>50.24</v>
      </c>
      <c r="CT6" s="35">
        <f t="shared" si="10"/>
        <v>49.68</v>
      </c>
      <c r="CU6" s="35">
        <f t="shared" si="10"/>
        <v>49.27</v>
      </c>
      <c r="CV6" s="35">
        <f t="shared" si="10"/>
        <v>49.47</v>
      </c>
      <c r="CW6" s="34" t="str">
        <f>IF(CW7="","",IF(CW7="-","【-】","【"&amp;SUBSTITUTE(TEXT(CW7,"#,##0.00"),"-","△")&amp;"】"))</f>
        <v>【59.57】</v>
      </c>
      <c r="CX6" s="35">
        <f>IF(CX7="",NA(),CX7)</f>
        <v>77.849999999999994</v>
      </c>
      <c r="CY6" s="35">
        <f t="shared" ref="CY6:DG6" si="11">IF(CY7="",NA(),CY7)</f>
        <v>79.09</v>
      </c>
      <c r="CZ6" s="35">
        <f t="shared" si="11"/>
        <v>80.48</v>
      </c>
      <c r="DA6" s="35">
        <f t="shared" si="11"/>
        <v>72.739999999999995</v>
      </c>
      <c r="DB6" s="35">
        <f t="shared" si="11"/>
        <v>74.08</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383864</v>
      </c>
      <c r="D7" s="37">
        <v>47</v>
      </c>
      <c r="E7" s="37">
        <v>17</v>
      </c>
      <c r="F7" s="37">
        <v>1</v>
      </c>
      <c r="G7" s="37">
        <v>0</v>
      </c>
      <c r="H7" s="37" t="s">
        <v>97</v>
      </c>
      <c r="I7" s="37" t="s">
        <v>98</v>
      </c>
      <c r="J7" s="37" t="s">
        <v>99</v>
      </c>
      <c r="K7" s="37" t="s">
        <v>100</v>
      </c>
      <c r="L7" s="37" t="s">
        <v>101</v>
      </c>
      <c r="M7" s="37" t="s">
        <v>102</v>
      </c>
      <c r="N7" s="38" t="s">
        <v>103</v>
      </c>
      <c r="O7" s="38" t="s">
        <v>104</v>
      </c>
      <c r="P7" s="38">
        <v>38.49</v>
      </c>
      <c r="Q7" s="38">
        <v>94.71</v>
      </c>
      <c r="R7" s="38">
        <v>3603</v>
      </c>
      <c r="S7" s="38">
        <v>7924</v>
      </c>
      <c r="T7" s="38">
        <v>583.69000000000005</v>
      </c>
      <c r="U7" s="38">
        <v>13.58</v>
      </c>
      <c r="V7" s="38">
        <v>3013</v>
      </c>
      <c r="W7" s="38">
        <v>1.86</v>
      </c>
      <c r="X7" s="38">
        <v>1619.89</v>
      </c>
      <c r="Y7" s="38">
        <v>95.78</v>
      </c>
      <c r="Z7" s="38">
        <v>93.16</v>
      </c>
      <c r="AA7" s="38">
        <v>93.5</v>
      </c>
      <c r="AB7" s="38">
        <v>90.23</v>
      </c>
      <c r="AC7" s="38">
        <v>98.72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1413.92</v>
      </c>
      <c r="BG7" s="38">
        <v>0</v>
      </c>
      <c r="BH7" s="38">
        <v>0</v>
      </c>
      <c r="BI7" s="38">
        <v>2794.48</v>
      </c>
      <c r="BJ7" s="38">
        <v>2388.94</v>
      </c>
      <c r="BK7" s="38">
        <v>1047.6500000000001</v>
      </c>
      <c r="BL7" s="38">
        <v>1124.26</v>
      </c>
      <c r="BM7" s="38">
        <v>1048.23</v>
      </c>
      <c r="BN7" s="38">
        <v>1130.42</v>
      </c>
      <c r="BO7" s="38">
        <v>1245.0999999999999</v>
      </c>
      <c r="BP7" s="38">
        <v>705.21</v>
      </c>
      <c r="BQ7" s="38">
        <v>34.409999999999997</v>
      </c>
      <c r="BR7" s="38">
        <v>34.14</v>
      </c>
      <c r="BS7" s="38">
        <v>34.299999999999997</v>
      </c>
      <c r="BT7" s="38">
        <v>35.94</v>
      </c>
      <c r="BU7" s="38">
        <v>42.86</v>
      </c>
      <c r="BV7" s="38">
        <v>74.040000000000006</v>
      </c>
      <c r="BW7" s="38">
        <v>80.58</v>
      </c>
      <c r="BX7" s="38">
        <v>78.92</v>
      </c>
      <c r="BY7" s="38">
        <v>74.17</v>
      </c>
      <c r="BZ7" s="38">
        <v>79.77</v>
      </c>
      <c r="CA7" s="38">
        <v>98.96</v>
      </c>
      <c r="CB7" s="38">
        <v>547.29999999999995</v>
      </c>
      <c r="CC7" s="38">
        <v>553.89</v>
      </c>
      <c r="CD7" s="38">
        <v>551.07000000000005</v>
      </c>
      <c r="CE7" s="38">
        <v>532.19000000000005</v>
      </c>
      <c r="CF7" s="38">
        <v>452.1</v>
      </c>
      <c r="CG7" s="38">
        <v>235.61</v>
      </c>
      <c r="CH7" s="38">
        <v>216.21</v>
      </c>
      <c r="CI7" s="38">
        <v>220.31</v>
      </c>
      <c r="CJ7" s="38">
        <v>230.95</v>
      </c>
      <c r="CK7" s="38">
        <v>214.56</v>
      </c>
      <c r="CL7" s="38">
        <v>134.52000000000001</v>
      </c>
      <c r="CM7" s="38">
        <v>48.81</v>
      </c>
      <c r="CN7" s="38">
        <v>48.36</v>
      </c>
      <c r="CO7" s="38">
        <v>0</v>
      </c>
      <c r="CP7" s="38">
        <v>0</v>
      </c>
      <c r="CQ7" s="38">
        <v>0</v>
      </c>
      <c r="CR7" s="38">
        <v>49.25</v>
      </c>
      <c r="CS7" s="38">
        <v>50.24</v>
      </c>
      <c r="CT7" s="38">
        <v>49.68</v>
      </c>
      <c r="CU7" s="38">
        <v>49.27</v>
      </c>
      <c r="CV7" s="38">
        <v>49.47</v>
      </c>
      <c r="CW7" s="38">
        <v>59.57</v>
      </c>
      <c r="CX7" s="38">
        <v>77.849999999999994</v>
      </c>
      <c r="CY7" s="38">
        <v>79.09</v>
      </c>
      <c r="CZ7" s="38">
        <v>80.48</v>
      </c>
      <c r="DA7" s="38">
        <v>72.739999999999995</v>
      </c>
      <c r="DB7" s="38">
        <v>74.08</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菅儀憲</cp:lastModifiedBy>
  <cp:lastPrinted>2022-02-02T09:27:19Z</cp:lastPrinted>
  <dcterms:created xsi:type="dcterms:W3CDTF">2021-12-03T07:46:44Z</dcterms:created>
  <dcterms:modified xsi:type="dcterms:W3CDTF">2022-02-02T09:28:51Z</dcterms:modified>
  <cp:category/>
</cp:coreProperties>
</file>