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onfile03\下水道課\3-0.計画係・管理係【H22～ 整理用】ここよ\11.経営比較分析表\R03経営比較分析表（R4.2）\11東温市\"/>
    </mc:Choice>
  </mc:AlternateContent>
  <workbookProtection workbookAlgorithmName="SHA-512" workbookHashValue="pvLpogtZEFDFkoJBXPCUYhwMgL7rhlKT89jKqzPYiXAj7yDJ2JH6UZUHeR72Ru8+onZQxWxML/NcELzwRAD2qA==" workbookSaltValue="LAQPR0CWxAx3IvyZpeJOs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<sst xmlns="http://schemas.openxmlformats.org/spreadsheetml/2006/main" count="319" uniqueCount="117">
  <si>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</si>
  <si>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</si>
  <si>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</si>
  <si>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</si>
  <si>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</si>
  <si>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</si>
  <si>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</si>
  <si>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</si>
  <si>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</si>
  <si>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</si>
  <si>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</si>
  <si>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</si>
  <si>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</si>
  <si>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</si>
  <si>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</si>
  <si>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</si>
  <si>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</si>
  <si>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</si>
  <si>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</si>
  <si>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</si>
  <si>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</si>
  <si>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</si>
  <si>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</si>
  <si>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</si>
  <si>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</si>
  <si>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</si>
  <si>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</si>
  <si>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</si>
  <si>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</si>
  <si>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</si>
  <si>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</si>
  <si>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</si>
  <si>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</si>
  <si>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</si>
  <si>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</si>
  <si>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</si>
  <si>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</si>
  <si>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</si>
  <si>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</si>
  <si>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</si>
  <si>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</si>
  <si>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</si>
  <si>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</si>
  <si>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</si>
  <si>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</si>
  <si>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</si>
  <si>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</si>
  <si>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</si>
  <si>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</si>
  <si>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</si>
  <si>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</si>
  <si>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</si>
  <si>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</si>
  <si>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</si>
  <si>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</si>
  <si>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</si>
  <si>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</si>
  <si>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</si>
  <si>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</si>
  <si>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</si>
  <si>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</si>
  <si>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</si>
  <si>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</si>
  <si>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</si>
  <si>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</si>
  <si>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</si>
  <si>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</si>
  <si>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</si>
  <si>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</si>
  <si>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</si>
  <si>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</si>
  <si>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</si>
  <si>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</si>
  <si>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</si>
  <si>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</si>
  <si>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</si>
  <si>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</si>
  <si>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</si>
  <si>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</si>
  <si>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</si>
  <si>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</si>
  <si>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</si>
  <si>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</si>
  <si>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</si>
  <si>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</si>
  <si>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</si>
  <si>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</si>
  <si>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</si>
  <si>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</si>
  <si>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</si>
  <si>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</si>
  <si>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</si>
  <si>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</si>
  <si>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</si>
  <si>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</si>
  <si>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</si>
  <si>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</si>
  <si>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</si>
  <si>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</si>
  <si>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</si>
  <si>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</si>
  <si>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</si>
  <si>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</si>
  <si>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</si>
  <si>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</si>
  <si>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</si>
  <si>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</si>
  <si>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</si>
  <si>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</si>
  <si>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</si>
  <si>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</si>
  <si>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</si>
  <si>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</si>
  <si>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</si>
  <si>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農業集落排水区域の管渠は最も古いものでも敷設後20年程度であり、管渠の耐用年数である50年と比較しても若い管渠と言える。また、定期点検の結果からもほぼ健全化は図られているため現状では老朽化に伴う管渠の更新は行っていない。
　しかし、年数の経過に伴い老朽化が進行していくことは容易に予想されるため、今後も定期的な点検を行い、計画的な更新を行っていくことが必要である。
　また、処理場施設については使用年数が耐用年数に迫ってきており、突発的な故障等により機能不全に陥らないよう、今後も計画的な予防修繕を行っていく必要がある。</t>
    <rPh sb="55" eb="56">
      <t>ワカ</t>
    </rPh>
    <rPh sb="57" eb="59">
      <t>カンキョ</t>
    </rPh>
    <rPh sb="60" eb="61">
      <t>イ</t>
    </rPh>
    <phoneticPr fontId="4"/>
  </si>
  <si>
    <t>　本市の農業集落排水事業の経営状況は、類似団体と比較すると健全であると言えるが、赤字のためさらなる経営改善が求められている。
　また、人口減少による使用者数の減に加え使用者の高齢化や近年の節水傾向により有収水量は減少傾向にあることから、使用水量の増加による使用料収入の増加は期待できない。そこで、今後は地方公営企業法の適用による経営状況の適切な把握を行い、維持管理費の削減に向けた処理区の統合、使用料の改定などの経営改善に向けた具体的な取組を行っていく。</t>
    <rPh sb="35" eb="36">
      <t>イ</t>
    </rPh>
    <rPh sb="201" eb="203">
      <t>カイテイ</t>
    </rPh>
    <phoneticPr fontId="4"/>
  </si>
  <si>
    <t>　経常収支比率は、100％を超えておらず使用料収入や一般会計からの繰入金等で維持管理費等を賄えていない。しかし、令和4年度に使用料の改定及び処理施設の統合を行う予定としており、経営努力により経常収支比率の改善が見込まれる。
　累積欠損金比率は、類似団体より大幅に低い数値となっているが、0％となるように、維持管理費の削減、定期的な使用料の見直し等を引き続き行っていく。
　流動比率は、企業会計化したばかりで現金がなく100％を下回っているが、令和4年度の企業債償還のピーク以降については、向上する見込みである。
　企業債残高対事業規模比率は、類似団体より高い数値となっているが、企業債残高がピークを越えていることもあり、定期的な使用料の見直しにより改善が見込まれる。
　経費回収率は、類似団体より高い数値となっているが、100％には届いておらず、また、既に面整備が完了していることから、新たな使用者の増加が見込みにくい。経費回収率100％を目指すためには、処理区の統合による維持管理費等の削減や、使用料の改定が重要となる。
　汚水処理原価は、類似団体と比較して低い数値であり、施設の統合完了後は維持管理費の削減により、さらに減少することが見込まれる。
　施設利用率は、人口減少による使用者数の減に加え、高齢化や節水による世帯当たりの使用量も減少していることから、処理区の統合によって適切な施設規模とすることとしている。
　水洗化率は、類似団体及び全国平均を上回る高い値となっている。今後も未接続者に対する接続勧奨を行い、公共用水域の水質保全や使用料収入の確保を図る。</t>
    <rPh sb="133" eb="135">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</si>
</sst>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0.4</c:v>
                </c:pt>
              </c:numCache>
            </c:numRef>
          </c:val>
          <c:extLst>
            <c:ext xmlns:c16="http://schemas.microsoft.com/office/drawing/2014/chart" uri="{C3380CC4-5D6E-409C-BE32-E72D297353CC}">
              <c16:uniqueId val="{00000000-2CA3-4F7B-BEEF-E7A5823BB6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2CA3-4F7B-BEEF-E7A5823BB6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50.32</c:v>
                </c:pt>
              </c:numCache>
            </c:numRef>
          </c:val>
          <c:extLst>
            <c:ext xmlns:c16="http://schemas.microsoft.com/office/drawing/2014/chart" uri="{C3380CC4-5D6E-409C-BE32-E72D297353CC}">
              <c16:uniqueId val="{00000000-C24F-494B-B6B3-DB08F32E77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C24F-494B-B6B3-DB08F32E77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96.04</c:v>
                </c:pt>
              </c:numCache>
            </c:numRef>
          </c:val>
          <c:extLst>
            <c:ext xmlns:c16="http://schemas.microsoft.com/office/drawing/2014/chart" uri="{C3380CC4-5D6E-409C-BE32-E72D297353CC}">
              <c16:uniqueId val="{00000000-465E-45A9-9028-7DD17232E73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465E-45A9-9028-7DD17232E73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98.22</c:v>
                </c:pt>
              </c:numCache>
            </c:numRef>
          </c:val>
          <c:extLst>
            <c:ext xmlns:c16="http://schemas.microsoft.com/office/drawing/2014/chart" uri="{C3380CC4-5D6E-409C-BE32-E72D297353CC}">
              <c16:uniqueId val="{00000000-8251-49C1-9539-D4E6504FF7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8251-49C1-9539-D4E6504FF7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4.4400000000000004</c:v>
                </c:pt>
              </c:numCache>
            </c:numRef>
          </c:val>
          <c:extLst>
            <c:ext xmlns:c16="http://schemas.microsoft.com/office/drawing/2014/chart" uri="{C3380CC4-5D6E-409C-BE32-E72D297353CC}">
              <c16:uniqueId val="{00000000-A8A5-4454-BAD8-928602A42D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A8A5-4454-BAD8-928602A42D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CB9-4E95-9AAA-6C38EE51BB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CB9-4E95-9AAA-6C38EE51BB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9.8699999999999992</c:v>
                </c:pt>
              </c:numCache>
            </c:numRef>
          </c:val>
          <c:extLst>
            <c:ext xmlns:c16="http://schemas.microsoft.com/office/drawing/2014/chart" uri="{C3380CC4-5D6E-409C-BE32-E72D297353CC}">
              <c16:uniqueId val="{00000000-E303-48EE-8116-BBE0111B9B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E303-48EE-8116-BBE0111B9B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41.75</c:v>
                </c:pt>
              </c:numCache>
            </c:numRef>
          </c:val>
          <c:extLst>
            <c:ext xmlns:c16="http://schemas.microsoft.com/office/drawing/2014/chart" uri="{C3380CC4-5D6E-409C-BE32-E72D297353CC}">
              <c16:uniqueId val="{00000000-2EF8-4EF4-B3F1-277D4BB14D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2EF8-4EF4-B3F1-277D4BB14D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993.7</c:v>
                </c:pt>
              </c:numCache>
            </c:numRef>
          </c:val>
          <c:extLst>
            <c:ext xmlns:c16="http://schemas.microsoft.com/office/drawing/2014/chart" uri="{C3380CC4-5D6E-409C-BE32-E72D297353CC}">
              <c16:uniqueId val="{00000000-2EB0-425B-9A14-53CB1B0E50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2EB0-425B-9A14-53CB1B0E50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67.83</c:v>
                </c:pt>
              </c:numCache>
            </c:numRef>
          </c:val>
          <c:extLst>
            <c:ext xmlns:c16="http://schemas.microsoft.com/office/drawing/2014/chart" uri="{C3380CC4-5D6E-409C-BE32-E72D297353CC}">
              <c16:uniqueId val="{00000000-E3DC-4475-AF81-A412C3F7D8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E3DC-4475-AF81-A412C3F7D8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214.99</c:v>
                </c:pt>
              </c:numCache>
            </c:numRef>
          </c:val>
          <c:extLst>
            <c:ext xmlns:c16="http://schemas.microsoft.com/office/drawing/2014/chart" uri="{C3380CC4-5D6E-409C-BE32-E72D297353CC}">
              <c16:uniqueId val="{00000000-752E-41A0-972D-CEDCD6E8E9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752E-41A0-972D-CEDCD6E8E9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愛媛県　東温市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tr">
        <f>データ!$M$6</f>
        <v>非設置</v>
      </c>
      <c r="AE8" s="74"/>
      <c r="AF8" s="74"/>
      <c r="AG8" s="74"/>
      <c r="AH8" s="74"/>
      <c r="AI8" s="74"/>
      <c r="AJ8" s="74"/>
      <c r="AK8" s="3"/>
      <c r="AL8" s="70">
        <f>データ!S6</f>
        <v>33537</v>
      </c>
      <c r="AM8" s="70"/>
      <c r="AN8" s="70"/>
      <c r="AO8" s="70"/>
      <c r="AP8" s="70"/>
      <c r="AQ8" s="70"/>
      <c r="AR8" s="70"/>
      <c r="AS8" s="70"/>
      <c r="AT8" s="69">
        <f>データ!T6</f>
        <v>211.3</v>
      </c>
      <c r="AU8" s="69"/>
      <c r="AV8" s="69"/>
      <c r="AW8" s="69"/>
      <c r="AX8" s="69"/>
      <c r="AY8" s="69"/>
      <c r="AZ8" s="69"/>
      <c r="BA8" s="69"/>
      <c r="BB8" s="69">
        <f>データ!U6</f>
        <v>158.72</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f>データ!O6</f>
        <v>56.43</v>
      </c>
      <c r="J10" s="69"/>
      <c r="K10" s="69"/>
      <c r="L10" s="69"/>
      <c r="M10" s="69"/>
      <c r="N10" s="69"/>
      <c r="O10" s="69"/>
      <c r="P10" s="69">
        <f>データ!P6</f>
        <v>6.87</v>
      </c>
      <c r="Q10" s="69"/>
      <c r="R10" s="69"/>
      <c r="S10" s="69"/>
      <c r="T10" s="69"/>
      <c r="U10" s="69"/>
      <c r="V10" s="69"/>
      <c r="W10" s="69">
        <f>データ!Q6</f>
        <v>96.34</v>
      </c>
      <c r="X10" s="69"/>
      <c r="Y10" s="69"/>
      <c r="Z10" s="69"/>
      <c r="AA10" s="69"/>
      <c r="AB10" s="69"/>
      <c r="AC10" s="69"/>
      <c r="AD10" s="70">
        <f>データ!R6</f>
        <v>3010</v>
      </c>
      <c r="AE10" s="70"/>
      <c r="AF10" s="70"/>
      <c r="AG10" s="70"/>
      <c r="AH10" s="70"/>
      <c r="AI10" s="70"/>
      <c r="AJ10" s="70"/>
      <c r="AK10" s="2"/>
      <c r="AL10" s="70">
        <f>データ!V6</f>
        <v>2298</v>
      </c>
      <c r="AM10" s="70"/>
      <c r="AN10" s="70"/>
      <c r="AO10" s="70"/>
      <c r="AP10" s="70"/>
      <c r="AQ10" s="70"/>
      <c r="AR10" s="70"/>
      <c r="AS10" s="70"/>
      <c r="AT10" s="69">
        <f>データ!W6</f>
        <v>1.19</v>
      </c>
      <c r="AU10" s="69"/>
      <c r="AV10" s="69"/>
      <c r="AW10" s="69"/>
      <c r="AX10" s="69"/>
      <c r="AY10" s="69"/>
      <c r="AZ10" s="69"/>
      <c r="BA10" s="69"/>
      <c r="BB10" s="69">
        <f>データ!X6</f>
        <v>1931.09</v>
      </c>
      <c r="BC10" s="69"/>
      <c r="BD10" s="69"/>
      <c r="BE10" s="69"/>
      <c r="BF10" s="69"/>
      <c r="BG10" s="69"/>
      <c r="BH10" s="69"/>
      <c r="BI10" s="69"/>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ngNEgX9vIF/pNOZZ7OFpDOl2hfqnvssLEU0+JVzkpHnX/uPgq1p3baSVzavpSjL0l65R7kHagHl7sVsw+EVUIg==" saltValue="ixcs/ip7shfHTEBx0c6B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382159</v>
      </c>
      <c r="D6" s="33">
        <f t="shared" si="3"/>
        <v>46</v>
      </c>
      <c r="E6" s="33">
        <f t="shared" si="3"/>
        <v>17</v>
      </c>
      <c r="F6" s="33">
        <f t="shared" si="3"/>
        <v>5</v>
      </c>
      <c r="G6" s="33">
        <f t="shared" si="3"/>
        <v>0</v>
      </c>
      <c r="H6" s="33" t="str">
        <f t="shared" si="3"/>
        <v>愛媛県　東温市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56.43</v>
      </c>
      <c r="P6" s="34">
        <f t="shared" si="3"/>
        <v>6.87</v>
      </c>
      <c r="Q6" s="34">
        <f t="shared" si="3"/>
        <v>96.34</v>
      </c>
      <c r="R6" s="34">
        <f t="shared" si="3"/>
        <v>3010</v>
      </c>
      <c r="S6" s="34">
        <f t="shared" si="3"/>
        <v>33537</v>
      </c>
      <c r="T6" s="34">
        <f t="shared" si="3"/>
        <v>211.3</v>
      </c>
      <c r="U6" s="34">
        <f t="shared" si="3"/>
        <v>158.72</v>
      </c>
      <c r="V6" s="34">
        <f t="shared" si="3"/>
        <v>2298</v>
      </c>
      <c r="W6" s="34">
        <f t="shared" si="3"/>
        <v>1.19</v>
      </c>
      <c r="X6" s="34">
        <f t="shared" si="3"/>
        <v>1931.09</v>
      </c>
      <c r="Y6" s="35" t="str">
        <f>IF(Y7="",NA(),Y7)</f>
        <v>-</v>
      </c>
      <c r="Z6" s="35" t="str">
        <f t="shared" ref="Z6:AH6" si="4">IF(Z7="",NA(),Z7)</f>
        <v>-</v>
      </c>
      <c r="AA6" s="35" t="str">
        <f t="shared" si="4"/>
        <v>-</v>
      </c>
      <c r="AB6" s="35" t="str">
        <f t="shared" si="4"/>
        <v>-</v>
      </c>
      <c r="AC6" s="35">
        <f t="shared" si="4"/>
        <v>98.22</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9.8699999999999992</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41.75</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993.7</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67.83</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214.99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50.32</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96.04</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4.4400000000000004</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5">
        <f t="shared" si="14"/>
        <v>0.4</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382159</v>
      </c>
      <c r="D7" s="37">
        <v>46</v>
      </c>
      <c r="E7" s="37">
        <v>17</v>
      </c>
      <c r="F7" s="37">
        <v>5</v>
      </c>
      <c r="G7" s="37">
        <v>0</v>
      </c>
      <c r="H7" s="37" t="s">
        <v>96</v>
      </c>
      <c r="I7" s="37" t="s">
        <v>97</v>
      </c>
      <c r="J7" s="37" t="s">
        <v>98</v>
      </c>
      <c r="K7" s="37" t="s">
        <v>99</v>
      </c>
      <c r="L7" s="37" t="s">
        <v>100</v>
      </c>
      <c r="M7" s="37" t="s">
        <v>101</v>
      </c>
      <c r="N7" s="38" t="s">
        <v>102</v>
      </c>
      <c r="O7" s="38">
        <v>56.43</v>
      </c>
      <c r="P7" s="38">
        <v>6.87</v>
      </c>
      <c r="Q7" s="38">
        <v>96.34</v>
      </c>
      <c r="R7" s="38">
        <v>3010</v>
      </c>
      <c r="S7" s="38">
        <v>33537</v>
      </c>
      <c r="T7" s="38">
        <v>211.3</v>
      </c>
      <c r="U7" s="38">
        <v>158.72</v>
      </c>
      <c r="V7" s="38">
        <v>2298</v>
      </c>
      <c r="W7" s="38">
        <v>1.19</v>
      </c>
      <c r="X7" s="38">
        <v>1931.09</v>
      </c>
      <c r="Y7" s="38" t="s">
        <v>102</v>
      </c>
      <c r="Z7" s="38" t="s">
        <v>102</v>
      </c>
      <c r="AA7" s="38" t="s">
        <v>102</v>
      </c>
      <c r="AB7" s="38" t="s">
        <v>102</v>
      </c>
      <c r="AC7" s="38">
        <v>98.22</v>
      </c>
      <c r="AD7" s="38" t="s">
        <v>102</v>
      </c>
      <c r="AE7" s="38" t="s">
        <v>102</v>
      </c>
      <c r="AF7" s="38" t="s">
        <v>102</v>
      </c>
      <c r="AG7" s="38" t="s">
        <v>102</v>
      </c>
      <c r="AH7" s="38">
        <v>106.37</v>
      </c>
      <c r="AI7" s="38">
        <v>104.99</v>
      </c>
      <c r="AJ7" s="38" t="s">
        <v>102</v>
      </c>
      <c r="AK7" s="38" t="s">
        <v>102</v>
      </c>
      <c r="AL7" s="38" t="s">
        <v>102</v>
      </c>
      <c r="AM7" s="38" t="s">
        <v>102</v>
      </c>
      <c r="AN7" s="38">
        <v>9.8699999999999992</v>
      </c>
      <c r="AO7" s="38" t="s">
        <v>102</v>
      </c>
      <c r="AP7" s="38" t="s">
        <v>102</v>
      </c>
      <c r="AQ7" s="38" t="s">
        <v>102</v>
      </c>
      <c r="AR7" s="38" t="s">
        <v>102</v>
      </c>
      <c r="AS7" s="38">
        <v>139.02000000000001</v>
      </c>
      <c r="AT7" s="38">
        <v>121.19</v>
      </c>
      <c r="AU7" s="38" t="s">
        <v>102</v>
      </c>
      <c r="AV7" s="38" t="s">
        <v>102</v>
      </c>
      <c r="AW7" s="38" t="s">
        <v>102</v>
      </c>
      <c r="AX7" s="38" t="s">
        <v>102</v>
      </c>
      <c r="AY7" s="38">
        <v>41.75</v>
      </c>
      <c r="AZ7" s="38" t="s">
        <v>102</v>
      </c>
      <c r="BA7" s="38" t="s">
        <v>102</v>
      </c>
      <c r="BB7" s="38" t="s">
        <v>102</v>
      </c>
      <c r="BC7" s="38" t="s">
        <v>102</v>
      </c>
      <c r="BD7" s="38">
        <v>29.13</v>
      </c>
      <c r="BE7" s="38">
        <v>32.799999999999997</v>
      </c>
      <c r="BF7" s="38" t="s">
        <v>102</v>
      </c>
      <c r="BG7" s="38" t="s">
        <v>102</v>
      </c>
      <c r="BH7" s="38" t="s">
        <v>102</v>
      </c>
      <c r="BI7" s="38" t="s">
        <v>102</v>
      </c>
      <c r="BJ7" s="38">
        <v>993.7</v>
      </c>
      <c r="BK7" s="38" t="s">
        <v>102</v>
      </c>
      <c r="BL7" s="38" t="s">
        <v>102</v>
      </c>
      <c r="BM7" s="38" t="s">
        <v>102</v>
      </c>
      <c r="BN7" s="38" t="s">
        <v>102</v>
      </c>
      <c r="BO7" s="38">
        <v>867.83</v>
      </c>
      <c r="BP7" s="38">
        <v>832.52</v>
      </c>
      <c r="BQ7" s="38" t="s">
        <v>102</v>
      </c>
      <c r="BR7" s="38" t="s">
        <v>102</v>
      </c>
      <c r="BS7" s="38" t="s">
        <v>102</v>
      </c>
      <c r="BT7" s="38" t="s">
        <v>102</v>
      </c>
      <c r="BU7" s="38">
        <v>67.83</v>
      </c>
      <c r="BV7" s="38" t="s">
        <v>102</v>
      </c>
      <c r="BW7" s="38" t="s">
        <v>102</v>
      </c>
      <c r="BX7" s="38" t="s">
        <v>102</v>
      </c>
      <c r="BY7" s="38" t="s">
        <v>102</v>
      </c>
      <c r="BZ7" s="38">
        <v>57.08</v>
      </c>
      <c r="CA7" s="38">
        <v>60.94</v>
      </c>
      <c r="CB7" s="38" t="s">
        <v>102</v>
      </c>
      <c r="CC7" s="38" t="s">
        <v>102</v>
      </c>
      <c r="CD7" s="38" t="s">
        <v>102</v>
      </c>
      <c r="CE7" s="38" t="s">
        <v>102</v>
      </c>
      <c r="CF7" s="38">
        <v>214.99</v>
      </c>
      <c r="CG7" s="38" t="s">
        <v>102</v>
      </c>
      <c r="CH7" s="38" t="s">
        <v>102</v>
      </c>
      <c r="CI7" s="38" t="s">
        <v>102</v>
      </c>
      <c r="CJ7" s="38" t="s">
        <v>102</v>
      </c>
      <c r="CK7" s="38">
        <v>274.99</v>
      </c>
      <c r="CL7" s="38">
        <v>253.04</v>
      </c>
      <c r="CM7" s="38" t="s">
        <v>102</v>
      </c>
      <c r="CN7" s="38" t="s">
        <v>102</v>
      </c>
      <c r="CO7" s="38" t="s">
        <v>102</v>
      </c>
      <c r="CP7" s="38" t="s">
        <v>102</v>
      </c>
      <c r="CQ7" s="38">
        <v>50.32</v>
      </c>
      <c r="CR7" s="38" t="s">
        <v>102</v>
      </c>
      <c r="CS7" s="38" t="s">
        <v>102</v>
      </c>
      <c r="CT7" s="38" t="s">
        <v>102</v>
      </c>
      <c r="CU7" s="38" t="s">
        <v>102</v>
      </c>
      <c r="CV7" s="38">
        <v>54.83</v>
      </c>
      <c r="CW7" s="38">
        <v>54.84</v>
      </c>
      <c r="CX7" s="38" t="s">
        <v>102</v>
      </c>
      <c r="CY7" s="38" t="s">
        <v>102</v>
      </c>
      <c r="CZ7" s="38" t="s">
        <v>102</v>
      </c>
      <c r="DA7" s="38" t="s">
        <v>102</v>
      </c>
      <c r="DB7" s="38">
        <v>96.04</v>
      </c>
      <c r="DC7" s="38" t="s">
        <v>102</v>
      </c>
      <c r="DD7" s="38" t="s">
        <v>102</v>
      </c>
      <c r="DE7" s="38" t="s">
        <v>102</v>
      </c>
      <c r="DF7" s="38" t="s">
        <v>102</v>
      </c>
      <c r="DG7" s="38">
        <v>84.7</v>
      </c>
      <c r="DH7" s="38">
        <v>86.6</v>
      </c>
      <c r="DI7" s="38" t="s">
        <v>102</v>
      </c>
      <c r="DJ7" s="38" t="s">
        <v>102</v>
      </c>
      <c r="DK7" s="38" t="s">
        <v>102</v>
      </c>
      <c r="DL7" s="38" t="s">
        <v>102</v>
      </c>
      <c r="DM7" s="38">
        <v>4.4400000000000004</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0.4</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2022-02-02T07:33:47Z</cp:lastPrinted>
  <dcterms:created xsi:type="dcterms:W3CDTF">2021-12-03T07:34:44Z</dcterms:created>
  <dcterms:modified xsi:type="dcterms:W3CDTF">2022-02-03T02:06:37Z</dcterms:modified>
  <cp:category/>
</cp:coreProperties>
</file>