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齋藤\回議書スキャン\公営企業に係る経営分析表（令和２年度決算）の分析等について\"/>
    </mc:Choice>
  </mc:AlternateContent>
  <workbookProtection workbookAlgorithmName="SHA-512" workbookHashValue="0VlS0MNWBtUMnQEgXTR8GNVvPywkFUFHH7NCX4B2XyAJSVYqyq6Yp15GngXc/cTns2ukJ9eXXaBcKatPxp8EiA==" workbookSaltValue="grvNcMOulvtv0b1RRVdjLg==" workbookSpinCount="100000" lockStructure="1"/>
  <bookViews>
    <workbookView xWindow="0" yWindow="0" windowWidth="20490" windowHeight="75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<sst xmlns="http://schemas.openxmlformats.org/spreadsheetml/2006/main" count="275" uniqueCount="119">
  <si>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</si>
  <si>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</si>
  <si>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</si>
  <si>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</si>
  <si>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</si>
  <si>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</si>
  <si>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</si>
  <si>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</si>
  <si>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</si>
  <si>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</si>
  <si>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</si>
  <si>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</si>
  <si>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</si>
  <si>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</si>
  <si>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</si>
  <si>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</si>
  <si>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</si>
  <si>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</si>
  <si>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</si>
  <si>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</si>
  <si>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</si>
  <si>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</si>
  <si>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</si>
  <si>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</si>
  <si>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</si>
  <si>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</si>
  <si>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</si>
  <si>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</si>
  <si>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</si>
  <si>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</si>
  <si>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</si>
  <si>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</si>
  <si>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</si>
  <si>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</si>
  <si>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</si>
  <si>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</si>
  <si>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</si>
  <si>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</si>
  <si>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</si>
  <si>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</si>
  <si>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</si>
  <si>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</si>
  <si>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</si>
  <si>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</si>
  <si>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</si>
  <si>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</si>
  <si>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</si>
  <si>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</si>
  <si>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</si>
  <si>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</si>
  <si>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</si>
  <si>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</si>
  <si>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</si>
  <si>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</si>
  <si>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</si>
  <si>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</si>
  <si>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</si>
  <si>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</si>
  <si>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</si>
  <si>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</si>
  <si>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</si>
  <si>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</si>
  <si>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</si>
  <si>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</si>
  <si>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</si>
  <si>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</si>
  <si>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</si>
  <si>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</si>
  <si>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</si>
  <si>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</si>
  <si>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</si>
  <si>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</si>
  <si>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</si>
  <si>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</si>
  <si>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</si>
  <si>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</si>
  <si>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</si>
  <si>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</si>
  <si>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</si>
  <si>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</si>
  <si>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</si>
  <si>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</si>
  <si>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</si>
  <si>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</si>
  <si>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</si>
  <si>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</si>
  <si>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</si>
  <si>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</si>
  <si>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</si>
  <si>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</si>
  <si>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</si>
  <si>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</si>
  <si>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</si>
  <si>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</si>
  <si>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</si>
  <si>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</si>
  <si>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</si>
  <si>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</si>
  <si>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</si>
  <si>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</si>
  <si>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</si>
  <si>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</si>
  <si>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</si>
  <si>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</si>
  <si>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</si>
  <si>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</si>
  <si>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</si>
  <si>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</si>
  <si>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</si>
  <si>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</si>
  <si>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</si>
  <si>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</si>
  <si>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</si>
  <si>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</si>
  <si>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</si>
  <si>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</si>
  <si>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経常収支比率は単年度収支が黒字となる100％を上回っているが、使用料収入は減少傾向にある。令和2年度はコロナ禍の影響とみられる有収水量の増加により使用料収入が増加したため、比率がやや上昇しているが、一時的なものである可能性が高く、今後の動向を注視していく必要がある。
　累積欠損金は発生しておらず、健全な経営であるといえる。
　流動比率は極めて低水準であるが、流動負債の大半を占める企業債の償還がピークを越え減少に転じたことや、現金預金の増加などにより、今後は改善が見込まれるものである。
　企業債残高対事業規模比率は、企業債残高の減少及び使用料収入の増加により低下している。
　経費回収率は汚水処理費の減少や使用料収入の増加により改善しているが、なお100％には達しておらず、今後も更なる経費節減に努めるとともに、適正な使用料水準の検討を行う必要がある。
　汚水処理原価は資本費に係る汚水処理費が大幅に減少したことなどにより低下したが、依然として使用料単価を上回っており、今後の有収水量の推移や汚水処理費の増嵩抑制を注視していく必要がある。
　施設利用率は類似団体の平均値を上回っており、効率良く施設を利用していると言える。
　水洗化率は類似団体の平均値を上回っており普及が進んでいるが、今後も普及を促進し、100％に近づけるように取り組む必要がある。</t>
    <rPh sb="1" eb="3">
      <t>ケイジョウ</t>
    </rPh>
    <rPh sb="32" eb="35">
      <t>シヨウリョウ</t>
    </rPh>
    <rPh sb="35" eb="37">
      <t>シュウニュウ</t>
    </rPh>
    <rPh sb="46" eb="48">
      <t>レイワ</t>
    </rPh>
    <rPh sb="49" eb="51">
      <t>ネンド</t>
    </rPh>
    <rPh sb="55" eb="56">
      <t>カ</t>
    </rPh>
    <rPh sb="57" eb="59">
      <t>エイキョウ</t>
    </rPh>
    <rPh sb="64" eb="68">
      <t>ユウシュウスイリョウ</t>
    </rPh>
    <rPh sb="69" eb="71">
      <t>ゾウカ</t>
    </rPh>
    <rPh sb="74" eb="77">
      <t>シヨウリョウ</t>
    </rPh>
    <rPh sb="77" eb="79">
      <t>シュウニュウ</t>
    </rPh>
    <rPh sb="80" eb="82">
      <t>ゾウカ</t>
    </rPh>
    <rPh sb="87" eb="89">
      <t>ヒリツ</t>
    </rPh>
    <rPh sb="92" eb="94">
      <t>ジョウショウ</t>
    </rPh>
    <rPh sb="100" eb="103">
      <t>イチジテキ</t>
    </rPh>
    <rPh sb="109" eb="112">
      <t>カノウセイ</t>
    </rPh>
    <rPh sb="113" eb="114">
      <t>タカ</t>
    </rPh>
    <rPh sb="116" eb="118">
      <t>コンゴ</t>
    </rPh>
    <rPh sb="119" eb="121">
      <t>ドウコウ</t>
    </rPh>
    <rPh sb="122" eb="124">
      <t>チュウシ</t>
    </rPh>
    <rPh sb="128" eb="130">
      <t>ヒツヨウ</t>
    </rPh>
    <rPh sb="136" eb="138">
      <t>ルイセキ</t>
    </rPh>
    <rPh sb="138" eb="141">
      <t>ケッソンキン</t>
    </rPh>
    <rPh sb="142" eb="144">
      <t>ハッセイ</t>
    </rPh>
    <rPh sb="150" eb="152">
      <t>ケンゼン</t>
    </rPh>
    <rPh sb="153" eb="155">
      <t>ケイエイ</t>
    </rPh>
    <rPh sb="165" eb="167">
      <t>リュウドウ</t>
    </rPh>
    <rPh sb="167" eb="169">
      <t>ヒリツ</t>
    </rPh>
    <rPh sb="170" eb="171">
      <t>キワ</t>
    </rPh>
    <rPh sb="173" eb="174">
      <t>テイ</t>
    </rPh>
    <rPh sb="174" eb="176">
      <t>スイジュン</t>
    </rPh>
    <rPh sb="181" eb="185">
      <t>リュウドウフサイ</t>
    </rPh>
    <rPh sb="186" eb="188">
      <t>タイハン</t>
    </rPh>
    <rPh sb="189" eb="190">
      <t>シ</t>
    </rPh>
    <rPh sb="192" eb="195">
      <t>キギョウサイ</t>
    </rPh>
    <rPh sb="196" eb="198">
      <t>ショウカン</t>
    </rPh>
    <rPh sb="203" eb="204">
      <t>コ</t>
    </rPh>
    <rPh sb="205" eb="207">
      <t>ゲンショウ</t>
    </rPh>
    <rPh sb="208" eb="209">
      <t>テン</t>
    </rPh>
    <rPh sb="215" eb="217">
      <t>ゲンキン</t>
    </rPh>
    <rPh sb="217" eb="219">
      <t>ヨキン</t>
    </rPh>
    <rPh sb="220" eb="222">
      <t>ゾウカ</t>
    </rPh>
    <rPh sb="231" eb="233">
      <t>カイゼン</t>
    </rPh>
    <rPh sb="234" eb="236">
      <t>ミコ</t>
    </rPh>
    <rPh sb="261" eb="264">
      <t>キギョウサイ</t>
    </rPh>
    <rPh sb="264" eb="266">
      <t>ザンダカ</t>
    </rPh>
    <rPh sb="267" eb="269">
      <t>ゲンショウ</t>
    </rPh>
    <rPh sb="269" eb="270">
      <t>オヨ</t>
    </rPh>
    <rPh sb="271" eb="274">
      <t>シヨウリョウ</t>
    </rPh>
    <rPh sb="274" eb="276">
      <t>シュウニュウ</t>
    </rPh>
    <rPh sb="277" eb="279">
      <t>ゾウカ</t>
    </rPh>
    <rPh sb="282" eb="284">
      <t>テイカ</t>
    </rPh>
    <rPh sb="297" eb="299">
      <t>オスイ</t>
    </rPh>
    <rPh sb="299" eb="302">
      <t>ショリヒ</t>
    </rPh>
    <rPh sb="303" eb="305">
      <t>ゲンショウ</t>
    </rPh>
    <rPh sb="306" eb="309">
      <t>シヨウリョウ</t>
    </rPh>
    <rPh sb="309" eb="311">
      <t>シュウニュウ</t>
    </rPh>
    <rPh sb="312" eb="314">
      <t>ゾウカ</t>
    </rPh>
    <rPh sb="317" eb="319">
      <t>カイゼン</t>
    </rPh>
    <rPh sb="333" eb="334">
      <t>タッ</t>
    </rPh>
    <rPh sb="340" eb="342">
      <t>コンゴ</t>
    </rPh>
    <rPh sb="343" eb="344">
      <t>サラ</t>
    </rPh>
    <rPh sb="346" eb="348">
      <t>ケイヒ</t>
    </rPh>
    <rPh sb="348" eb="350">
      <t>セツゲン</t>
    </rPh>
    <rPh sb="351" eb="352">
      <t>ツト</t>
    </rPh>
    <rPh sb="368" eb="370">
      <t>ケントウ</t>
    </rPh>
    <rPh sb="371" eb="372">
      <t>オコナ</t>
    </rPh>
    <rPh sb="388" eb="391">
      <t>シホンヒ</t>
    </rPh>
    <rPh sb="392" eb="393">
      <t>カカ</t>
    </rPh>
    <rPh sb="394" eb="396">
      <t>オスイ</t>
    </rPh>
    <rPh sb="396" eb="399">
      <t>ショリヒ</t>
    </rPh>
    <rPh sb="400" eb="402">
      <t>オオハバ</t>
    </rPh>
    <rPh sb="403" eb="405">
      <t>ゲンショウ</t>
    </rPh>
    <rPh sb="414" eb="416">
      <t>テイカ</t>
    </rPh>
    <rPh sb="420" eb="422">
      <t>イゼン</t>
    </rPh>
    <rPh sb="425" eb="428">
      <t>シヨウリョウ</t>
    </rPh>
    <rPh sb="428" eb="430">
      <t>タンカ</t>
    </rPh>
    <rPh sb="431" eb="433">
      <t>ウワマワ</t>
    </rPh>
    <rPh sb="438" eb="440">
      <t>コンゴ</t>
    </rPh>
    <rPh sb="451" eb="453">
      <t>ショリ</t>
    </rPh>
    <rPh sb="455" eb="457">
      <t>ゾウコウ</t>
    </rPh>
    <rPh sb="457" eb="459">
      <t>ヨクセイ</t>
    </rPh>
    <rPh sb="460" eb="462">
      <t>チュウシ</t>
    </rPh>
    <rPh sb="466" eb="468">
      <t>ヒツヨウ</t>
    </rPh>
    <rPh sb="536" eb="538">
      <t>フキュウ</t>
    </rPh>
    <rPh sb="539" eb="540">
      <t>スス</t>
    </rPh>
    <rPh sb="549" eb="551">
      <t>フキュウ</t>
    </rPh>
    <phoneticPr fontId="4"/>
  </si>
  <si>
    <t>　有形固定資産減価償却率は類似団体平均に比べ低水準であるが、これは企業会計に移行してまだ３年と期間が短いためであり、今後の動向を注視していく必要がある。
　管渠老朽化率は、まだ法定耐用年数を経過した管渠が無いため0％となっている。
　管渠改善率は類似団体平均を上回っているものの極めて低い水準にある。これは、まだ管渠の本格的な更新時期を迎えていないためで、そのため小幅な改善率で推移している。当市の下水道事業はまもなく管渠の改築・更新時期を迎えることから、今後はストックマネジメント計画に基づき改築を進めていく予定であり、将来的には管渠改善率は上昇するものと考えられる。</t>
    <rPh sb="1" eb="3">
      <t>ユウケイ</t>
    </rPh>
    <rPh sb="3" eb="5">
      <t>コテイ</t>
    </rPh>
    <rPh sb="5" eb="7">
      <t>シサン</t>
    </rPh>
    <rPh sb="7" eb="9">
      <t>ゲンカ</t>
    </rPh>
    <rPh sb="9" eb="11">
      <t>ショウキャク</t>
    </rPh>
    <rPh sb="11" eb="12">
      <t>リツ</t>
    </rPh>
    <rPh sb="13" eb="15">
      <t>ルイジ</t>
    </rPh>
    <rPh sb="15" eb="17">
      <t>ダンタイ</t>
    </rPh>
    <rPh sb="17" eb="19">
      <t>ヘイキン</t>
    </rPh>
    <rPh sb="20" eb="21">
      <t>クラ</t>
    </rPh>
    <rPh sb="22" eb="25">
      <t>テイスイジュン</t>
    </rPh>
    <rPh sb="33" eb="35">
      <t>キギョウ</t>
    </rPh>
    <rPh sb="35" eb="37">
      <t>カイケイ</t>
    </rPh>
    <rPh sb="38" eb="40">
      <t>イコウ</t>
    </rPh>
    <rPh sb="45" eb="46">
      <t>ネン</t>
    </rPh>
    <rPh sb="47" eb="49">
      <t>キカン</t>
    </rPh>
    <rPh sb="58" eb="60">
      <t>コンゴ</t>
    </rPh>
    <rPh sb="61" eb="63">
      <t>ドウコウ</t>
    </rPh>
    <rPh sb="64" eb="66">
      <t>チュウシ</t>
    </rPh>
    <rPh sb="70" eb="72">
      <t>ヒツヨウ</t>
    </rPh>
    <rPh sb="78" eb="80">
      <t>カンキョ</t>
    </rPh>
    <rPh sb="80" eb="82">
      <t>ロウキュウ</t>
    </rPh>
    <rPh sb="82" eb="83">
      <t>カ</t>
    </rPh>
    <rPh sb="83" eb="84">
      <t>リツ</t>
    </rPh>
    <rPh sb="88" eb="90">
      <t>ホウテイ</t>
    </rPh>
    <rPh sb="90" eb="92">
      <t>タイヨウ</t>
    </rPh>
    <rPh sb="92" eb="94">
      <t>ネンスウ</t>
    </rPh>
    <rPh sb="95" eb="97">
      <t>ケイカ</t>
    </rPh>
    <rPh sb="99" eb="101">
      <t>カンキョ</t>
    </rPh>
    <rPh sb="102" eb="103">
      <t>ナ</t>
    </rPh>
    <rPh sb="123" eb="127">
      <t>ルイジダンタイ</t>
    </rPh>
    <rPh sb="127" eb="129">
      <t>ヘイキン</t>
    </rPh>
    <rPh sb="130" eb="132">
      <t>ウワマワ</t>
    </rPh>
    <rPh sb="228" eb="230">
      <t>コンゴ</t>
    </rPh>
    <rPh sb="255" eb="257">
      <t>ヨテイ</t>
    </rPh>
    <phoneticPr fontId="4"/>
  </si>
  <si>
    <t>　下水道使用料は、有収水量の増加により増収となったが、これはコロナ禍による在宅率の上昇によるものとみられ、有収水量の減少傾向は続くと予想される。処理費用の減少などもあり、経費回収率は昨年度より６ポイント余り改善したものの、なお100％を下回っており、使用料で回収すべき経費を十分に賄えていない。今後は、下水道施設の耐用年数が順次到来し、老朽化による更新費用や維持管理費の増大が予想されるところであり、人口減少や節水機器の普及等により下水道使用料の収入増も期待できないことから、今年度策定した経営戦略を基に、投資を抑制し維持管理費の平準化を図りつつ、適正な使用料水準について検討を進める必要がある。</t>
    <rPh sb="1" eb="4">
      <t>ゲスイドウ</t>
    </rPh>
    <rPh sb="4" eb="7">
      <t>シヨウリョウ</t>
    </rPh>
    <rPh sb="33" eb="34">
      <t>カ</t>
    </rPh>
    <rPh sb="37" eb="40">
      <t>ザイタクリツ</t>
    </rPh>
    <rPh sb="41" eb="43">
      <t>ジョウショウ</t>
    </rPh>
    <rPh sb="53" eb="57">
      <t>ユウシュウスイリョウ</t>
    </rPh>
    <rPh sb="58" eb="60">
      <t>ゲンショウ</t>
    </rPh>
    <rPh sb="60" eb="62">
      <t>ケイコウ</t>
    </rPh>
    <rPh sb="63" eb="64">
      <t>ツヅ</t>
    </rPh>
    <rPh sb="66" eb="68">
      <t>ヨソウ</t>
    </rPh>
    <rPh sb="72" eb="74">
      <t>ショリ</t>
    </rPh>
    <rPh sb="74" eb="76">
      <t>ヒヨウ</t>
    </rPh>
    <rPh sb="77" eb="79">
      <t>ゲンショウ</t>
    </rPh>
    <rPh sb="85" eb="87">
      <t>ケイヒ</t>
    </rPh>
    <rPh sb="87" eb="90">
      <t>カイシュウリツ</t>
    </rPh>
    <rPh sb="91" eb="94">
      <t>サクネンド</t>
    </rPh>
    <rPh sb="101" eb="102">
      <t>アマ</t>
    </rPh>
    <rPh sb="103" eb="105">
      <t>カイゼン</t>
    </rPh>
    <rPh sb="118" eb="120">
      <t>シタマワ</t>
    </rPh>
    <rPh sb="125" eb="128">
      <t>シヨウリョウ</t>
    </rPh>
    <rPh sb="129" eb="131">
      <t>カイシュウ</t>
    </rPh>
    <rPh sb="134" eb="136">
      <t>ケイヒ</t>
    </rPh>
    <rPh sb="137" eb="139">
      <t>ジュウブン</t>
    </rPh>
    <rPh sb="140" eb="141">
      <t>マカナ</t>
    </rPh>
    <rPh sb="147" eb="149">
      <t>コンゴ</t>
    </rPh>
    <rPh sb="151" eb="154">
      <t>ゲスイドウ</t>
    </rPh>
    <rPh sb="154" eb="156">
      <t>シセツ</t>
    </rPh>
    <rPh sb="157" eb="161">
      <t>タイヨウネンスウ</t>
    </rPh>
    <rPh sb="162" eb="164">
      <t>ジュンジ</t>
    </rPh>
    <rPh sb="164" eb="166">
      <t>トウライ</t>
    </rPh>
    <rPh sb="168" eb="171">
      <t>ロウキュウカ</t>
    </rPh>
    <rPh sb="174" eb="178">
      <t>コウシンヒヨウ</t>
    </rPh>
    <rPh sb="179" eb="184">
      <t>イジカンリヒ</t>
    </rPh>
    <rPh sb="185" eb="187">
      <t>ゾウダイ</t>
    </rPh>
    <rPh sb="188" eb="190">
      <t>ヨソウ</t>
    </rPh>
    <rPh sb="200" eb="204">
      <t>ジンコウゲンショウ</t>
    </rPh>
    <rPh sb="205" eb="207">
      <t>セッスイ</t>
    </rPh>
    <rPh sb="207" eb="209">
      <t>キキ</t>
    </rPh>
    <rPh sb="210" eb="212">
      <t>フキュウ</t>
    </rPh>
    <rPh sb="212" eb="213">
      <t>トウ</t>
    </rPh>
    <rPh sb="216" eb="219">
      <t>ゲスイドウ</t>
    </rPh>
    <rPh sb="219" eb="222">
      <t>シヨウリョウ</t>
    </rPh>
    <rPh sb="223" eb="225">
      <t>シュウニュウ</t>
    </rPh>
    <rPh sb="225" eb="226">
      <t>ゾウ</t>
    </rPh>
    <rPh sb="227" eb="229">
      <t>キタイ</t>
    </rPh>
    <rPh sb="238" eb="241">
      <t>コンネンド</t>
    </rPh>
    <rPh sb="241" eb="243">
      <t>サクテイ</t>
    </rPh>
    <rPh sb="245" eb="247">
      <t>ケイエイ</t>
    </rPh>
    <rPh sb="247" eb="249">
      <t>センリャク</t>
    </rPh>
    <rPh sb="250" eb="251">
      <t>モト</t>
    </rPh>
    <rPh sb="253" eb="255">
      <t>トウシ</t>
    </rPh>
    <rPh sb="256" eb="258">
      <t>ヨクセイ</t>
    </rPh>
    <rPh sb="259" eb="264">
      <t>イジカンリヒ</t>
    </rPh>
    <rPh sb="265" eb="268">
      <t>ヘイジュンカ</t>
    </rPh>
    <rPh sb="269" eb="270">
      <t>ハカ</t>
    </rPh>
    <rPh sb="274" eb="276">
      <t>テキセイ</t>
    </rPh>
    <rPh sb="277" eb="280">
      <t>シヨウリョウ</t>
    </rPh>
    <rPh sb="280" eb="282">
      <t>スイジュン</t>
    </rPh>
    <rPh sb="286" eb="288">
      <t>ケントウ</t>
    </rPh>
    <rPh sb="289" eb="290">
      <t>スス</t>
    </rPh>
    <rPh sb="292" eb="2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</si>
</sst>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0.04</c:v>
                </c:pt>
                <c:pt idx="3">
                  <c:v>0.14000000000000001</c:v>
                </c:pt>
                <c:pt idx="4">
                  <c:v>0.27</c:v>
                </c:pt>
              </c:numCache>
            </c:numRef>
          </c:val>
          <c:extLst xmlns:c16r2="http://schemas.microsoft.com/office/drawing/2015/06/chart">
            <c:ext xmlns:c16="http://schemas.microsoft.com/office/drawing/2014/chart" uri="{C3380CC4-5D6E-409C-BE32-E72D297353CC}">
              <c16:uniqueId val="{00000000-52A1-4949-B8F2-135B50001DA9}"/>
            </c:ext>
          </c:extLst>
        </c:ser>
        <c:dLbls>
          <c:showLegendKey val="0"/>
          <c:showVal val="0"/>
          <c:showCatName val="0"/>
          <c:showSerName val="0"/>
          <c:showPercent val="0"/>
          <c:showBubbleSize val="0"/>
        </c:dLbls>
        <c:gapWidth val="150"/>
        <c:axId val="450946272"/>
        <c:axId val="45094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0.09</c:v>
                </c:pt>
                <c:pt idx="4">
                  <c:v>0.09</c:v>
                </c:pt>
              </c:numCache>
            </c:numRef>
          </c:val>
          <c:smooth val="0"/>
          <c:extLst xmlns:c16r2="http://schemas.microsoft.com/office/drawing/2015/06/chart">
            <c:ext xmlns:c16="http://schemas.microsoft.com/office/drawing/2014/chart" uri="{C3380CC4-5D6E-409C-BE32-E72D297353CC}">
              <c16:uniqueId val="{00000001-52A1-4949-B8F2-135B50001DA9}"/>
            </c:ext>
          </c:extLst>
        </c:ser>
        <c:dLbls>
          <c:showLegendKey val="0"/>
          <c:showVal val="0"/>
          <c:showCatName val="0"/>
          <c:showSerName val="0"/>
          <c:showPercent val="0"/>
          <c:showBubbleSize val="0"/>
        </c:dLbls>
        <c:marker val="1"/>
        <c:smooth val="0"/>
        <c:axId val="450946272"/>
        <c:axId val="450940288"/>
      </c:lineChart>
      <c:dateAx>
        <c:axId val="450946272"/>
        <c:scaling>
          <c:orientation val="minMax"/>
        </c:scaling>
        <c:delete val="1"/>
        <c:axPos val="b"/>
        <c:numFmt formatCode="&quot;H&quot;yy" sourceLinked="1"/>
        <c:majorTickMark val="none"/>
        <c:minorTickMark val="none"/>
        <c:tickLblPos val="none"/>
        <c:crossAx val="450940288"/>
        <c:crosses val="autoZero"/>
        <c:auto val="1"/>
        <c:lblOffset val="100"/>
        <c:baseTimeUnit val="years"/>
      </c:dateAx>
      <c:valAx>
        <c:axId val="45094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71.900000000000006</c:v>
                </c:pt>
                <c:pt idx="3">
                  <c:v>69.59</c:v>
                </c:pt>
                <c:pt idx="4">
                  <c:v>70.84</c:v>
                </c:pt>
              </c:numCache>
            </c:numRef>
          </c:val>
          <c:extLst xmlns:c16r2="http://schemas.microsoft.com/office/drawing/2015/06/chart">
            <c:ext xmlns:c16="http://schemas.microsoft.com/office/drawing/2014/chart" uri="{C3380CC4-5D6E-409C-BE32-E72D297353CC}">
              <c16:uniqueId val="{00000000-681A-43D6-A070-5FF0F3664A77}"/>
            </c:ext>
          </c:extLst>
        </c:ser>
        <c:dLbls>
          <c:showLegendKey val="0"/>
          <c:showVal val="0"/>
          <c:showCatName val="0"/>
          <c:showSerName val="0"/>
          <c:showPercent val="0"/>
          <c:showBubbleSize val="0"/>
        </c:dLbls>
        <c:gapWidth val="150"/>
        <c:axId val="486588832"/>
        <c:axId val="48658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65.040000000000006</c:v>
                </c:pt>
                <c:pt idx="3">
                  <c:v>68.31</c:v>
                </c:pt>
                <c:pt idx="4">
                  <c:v>65.28</c:v>
                </c:pt>
              </c:numCache>
            </c:numRef>
          </c:val>
          <c:smooth val="0"/>
          <c:extLst xmlns:c16r2="http://schemas.microsoft.com/office/drawing/2015/06/chart">
            <c:ext xmlns:c16="http://schemas.microsoft.com/office/drawing/2014/chart" uri="{C3380CC4-5D6E-409C-BE32-E72D297353CC}">
              <c16:uniqueId val="{00000001-681A-43D6-A070-5FF0F3664A77}"/>
            </c:ext>
          </c:extLst>
        </c:ser>
        <c:dLbls>
          <c:showLegendKey val="0"/>
          <c:showVal val="0"/>
          <c:showCatName val="0"/>
          <c:showSerName val="0"/>
          <c:showPercent val="0"/>
          <c:showBubbleSize val="0"/>
        </c:dLbls>
        <c:marker val="1"/>
        <c:smooth val="0"/>
        <c:axId val="486588832"/>
        <c:axId val="486587200"/>
      </c:lineChart>
      <c:dateAx>
        <c:axId val="486588832"/>
        <c:scaling>
          <c:orientation val="minMax"/>
        </c:scaling>
        <c:delete val="1"/>
        <c:axPos val="b"/>
        <c:numFmt formatCode="&quot;H&quot;yy" sourceLinked="1"/>
        <c:majorTickMark val="none"/>
        <c:minorTickMark val="none"/>
        <c:tickLblPos val="none"/>
        <c:crossAx val="486587200"/>
        <c:crosses val="autoZero"/>
        <c:auto val="1"/>
        <c:lblOffset val="100"/>
        <c:baseTimeUnit val="years"/>
      </c:dateAx>
      <c:valAx>
        <c:axId val="4865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5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96.62</c:v>
                </c:pt>
                <c:pt idx="3">
                  <c:v>96.77</c:v>
                </c:pt>
                <c:pt idx="4">
                  <c:v>96.93</c:v>
                </c:pt>
              </c:numCache>
            </c:numRef>
          </c:val>
          <c:extLst xmlns:c16r2="http://schemas.microsoft.com/office/drawing/2015/06/chart">
            <c:ext xmlns:c16="http://schemas.microsoft.com/office/drawing/2014/chart" uri="{C3380CC4-5D6E-409C-BE32-E72D297353CC}">
              <c16:uniqueId val="{00000000-4DCF-4694-8BE1-8D393FAC9D8B}"/>
            </c:ext>
          </c:extLst>
        </c:ser>
        <c:dLbls>
          <c:showLegendKey val="0"/>
          <c:showVal val="0"/>
          <c:showCatName val="0"/>
          <c:showSerName val="0"/>
          <c:showPercent val="0"/>
          <c:showBubbleSize val="0"/>
        </c:dLbls>
        <c:gapWidth val="150"/>
        <c:axId val="486576864"/>
        <c:axId val="48658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92.55</c:v>
                </c:pt>
                <c:pt idx="3">
                  <c:v>92.62</c:v>
                </c:pt>
                <c:pt idx="4">
                  <c:v>92.72</c:v>
                </c:pt>
              </c:numCache>
            </c:numRef>
          </c:val>
          <c:smooth val="0"/>
          <c:extLst xmlns:c16r2="http://schemas.microsoft.com/office/drawing/2015/06/chart">
            <c:ext xmlns:c16="http://schemas.microsoft.com/office/drawing/2014/chart" uri="{C3380CC4-5D6E-409C-BE32-E72D297353CC}">
              <c16:uniqueId val="{00000001-4DCF-4694-8BE1-8D393FAC9D8B}"/>
            </c:ext>
          </c:extLst>
        </c:ser>
        <c:dLbls>
          <c:showLegendKey val="0"/>
          <c:showVal val="0"/>
          <c:showCatName val="0"/>
          <c:showSerName val="0"/>
          <c:showPercent val="0"/>
          <c:showBubbleSize val="0"/>
        </c:dLbls>
        <c:marker val="1"/>
        <c:smooth val="0"/>
        <c:axId val="486576864"/>
        <c:axId val="486586112"/>
      </c:lineChart>
      <c:dateAx>
        <c:axId val="486576864"/>
        <c:scaling>
          <c:orientation val="minMax"/>
        </c:scaling>
        <c:delete val="1"/>
        <c:axPos val="b"/>
        <c:numFmt formatCode="&quot;H&quot;yy" sourceLinked="1"/>
        <c:majorTickMark val="none"/>
        <c:minorTickMark val="none"/>
        <c:tickLblPos val="none"/>
        <c:crossAx val="486586112"/>
        <c:crosses val="autoZero"/>
        <c:auto val="1"/>
        <c:lblOffset val="100"/>
        <c:baseTimeUnit val="years"/>
      </c:dateAx>
      <c:valAx>
        <c:axId val="4865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5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100.59</c:v>
                </c:pt>
                <c:pt idx="3">
                  <c:v>101.34</c:v>
                </c:pt>
                <c:pt idx="4">
                  <c:v>103</c:v>
                </c:pt>
              </c:numCache>
            </c:numRef>
          </c:val>
          <c:extLst xmlns:c16r2="http://schemas.microsoft.com/office/drawing/2015/06/chart">
            <c:ext xmlns:c16="http://schemas.microsoft.com/office/drawing/2014/chart" uri="{C3380CC4-5D6E-409C-BE32-E72D297353CC}">
              <c16:uniqueId val="{00000000-EED2-4C4A-9B78-AE83DBBA00B5}"/>
            </c:ext>
          </c:extLst>
        </c:ser>
        <c:dLbls>
          <c:showLegendKey val="0"/>
          <c:showVal val="0"/>
          <c:showCatName val="0"/>
          <c:showSerName val="0"/>
          <c:showPercent val="0"/>
          <c:showBubbleSize val="0"/>
        </c:dLbls>
        <c:gapWidth val="150"/>
        <c:axId val="450941376"/>
        <c:axId val="45093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106.9</c:v>
                </c:pt>
                <c:pt idx="3">
                  <c:v>106.99</c:v>
                </c:pt>
                <c:pt idx="4">
                  <c:v>107.85</c:v>
                </c:pt>
              </c:numCache>
            </c:numRef>
          </c:val>
          <c:smooth val="0"/>
          <c:extLst xmlns:c16r2="http://schemas.microsoft.com/office/drawing/2015/06/chart">
            <c:ext xmlns:c16="http://schemas.microsoft.com/office/drawing/2014/chart" uri="{C3380CC4-5D6E-409C-BE32-E72D297353CC}">
              <c16:uniqueId val="{00000001-EED2-4C4A-9B78-AE83DBBA00B5}"/>
            </c:ext>
          </c:extLst>
        </c:ser>
        <c:dLbls>
          <c:showLegendKey val="0"/>
          <c:showVal val="0"/>
          <c:showCatName val="0"/>
          <c:showSerName val="0"/>
          <c:showPercent val="0"/>
          <c:showBubbleSize val="0"/>
        </c:dLbls>
        <c:marker val="1"/>
        <c:smooth val="0"/>
        <c:axId val="450941376"/>
        <c:axId val="450934848"/>
      </c:lineChart>
      <c:dateAx>
        <c:axId val="450941376"/>
        <c:scaling>
          <c:orientation val="minMax"/>
        </c:scaling>
        <c:delete val="1"/>
        <c:axPos val="b"/>
        <c:numFmt formatCode="&quot;H&quot;yy" sourceLinked="1"/>
        <c:majorTickMark val="none"/>
        <c:minorTickMark val="none"/>
        <c:tickLblPos val="none"/>
        <c:crossAx val="450934848"/>
        <c:crosses val="autoZero"/>
        <c:auto val="1"/>
        <c:lblOffset val="100"/>
        <c:baseTimeUnit val="years"/>
      </c:dateAx>
      <c:valAx>
        <c:axId val="4509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5.53</c:v>
                </c:pt>
                <c:pt idx="3">
                  <c:v>10.89</c:v>
                </c:pt>
                <c:pt idx="4">
                  <c:v>15.36</c:v>
                </c:pt>
              </c:numCache>
            </c:numRef>
          </c:val>
          <c:extLst xmlns:c16r2="http://schemas.microsoft.com/office/drawing/2015/06/chart">
            <c:ext xmlns:c16="http://schemas.microsoft.com/office/drawing/2014/chart" uri="{C3380CC4-5D6E-409C-BE32-E72D297353CC}">
              <c16:uniqueId val="{00000000-3726-4F85-8B14-9372D047AC92}"/>
            </c:ext>
          </c:extLst>
        </c:ser>
        <c:dLbls>
          <c:showLegendKey val="0"/>
          <c:showVal val="0"/>
          <c:showCatName val="0"/>
          <c:showSerName val="0"/>
          <c:showPercent val="0"/>
          <c:showBubbleSize val="0"/>
        </c:dLbls>
        <c:gapWidth val="150"/>
        <c:axId val="450942464"/>
        <c:axId val="45094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26.13</c:v>
                </c:pt>
                <c:pt idx="3">
                  <c:v>26.36</c:v>
                </c:pt>
                <c:pt idx="4">
                  <c:v>23.79</c:v>
                </c:pt>
              </c:numCache>
            </c:numRef>
          </c:val>
          <c:smooth val="0"/>
          <c:extLst xmlns:c16r2="http://schemas.microsoft.com/office/drawing/2015/06/chart">
            <c:ext xmlns:c16="http://schemas.microsoft.com/office/drawing/2014/chart" uri="{C3380CC4-5D6E-409C-BE32-E72D297353CC}">
              <c16:uniqueId val="{00000001-3726-4F85-8B14-9372D047AC92}"/>
            </c:ext>
          </c:extLst>
        </c:ser>
        <c:dLbls>
          <c:showLegendKey val="0"/>
          <c:showVal val="0"/>
          <c:showCatName val="0"/>
          <c:showSerName val="0"/>
          <c:showPercent val="0"/>
          <c:showBubbleSize val="0"/>
        </c:dLbls>
        <c:marker val="1"/>
        <c:smooth val="0"/>
        <c:axId val="450942464"/>
        <c:axId val="450944096"/>
      </c:lineChart>
      <c:dateAx>
        <c:axId val="450942464"/>
        <c:scaling>
          <c:orientation val="minMax"/>
        </c:scaling>
        <c:delete val="1"/>
        <c:axPos val="b"/>
        <c:numFmt formatCode="&quot;H&quot;yy" sourceLinked="1"/>
        <c:majorTickMark val="none"/>
        <c:minorTickMark val="none"/>
        <c:tickLblPos val="none"/>
        <c:crossAx val="450944096"/>
        <c:crosses val="autoZero"/>
        <c:auto val="1"/>
        <c:lblOffset val="100"/>
        <c:baseTimeUnit val="years"/>
      </c:dateAx>
      <c:valAx>
        <c:axId val="4509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A0F-438B-A797-2C27867154EA}"/>
            </c:ext>
          </c:extLst>
        </c:ser>
        <c:dLbls>
          <c:showLegendKey val="0"/>
          <c:showVal val="0"/>
          <c:showCatName val="0"/>
          <c:showSerName val="0"/>
          <c:showPercent val="0"/>
          <c:showBubbleSize val="0"/>
        </c:dLbls>
        <c:gapWidth val="150"/>
        <c:axId val="450947360"/>
        <c:axId val="45093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1.03</c:v>
                </c:pt>
                <c:pt idx="3">
                  <c:v>1.43</c:v>
                </c:pt>
                <c:pt idx="4">
                  <c:v>1.22</c:v>
                </c:pt>
              </c:numCache>
            </c:numRef>
          </c:val>
          <c:smooth val="0"/>
          <c:extLst xmlns:c16r2="http://schemas.microsoft.com/office/drawing/2015/06/chart">
            <c:ext xmlns:c16="http://schemas.microsoft.com/office/drawing/2014/chart" uri="{C3380CC4-5D6E-409C-BE32-E72D297353CC}">
              <c16:uniqueId val="{00000001-DA0F-438B-A797-2C27867154EA}"/>
            </c:ext>
          </c:extLst>
        </c:ser>
        <c:dLbls>
          <c:showLegendKey val="0"/>
          <c:showVal val="0"/>
          <c:showCatName val="0"/>
          <c:showSerName val="0"/>
          <c:showPercent val="0"/>
          <c:showBubbleSize val="0"/>
        </c:dLbls>
        <c:marker val="1"/>
        <c:smooth val="0"/>
        <c:axId val="450947360"/>
        <c:axId val="450936480"/>
      </c:lineChart>
      <c:dateAx>
        <c:axId val="450947360"/>
        <c:scaling>
          <c:orientation val="minMax"/>
        </c:scaling>
        <c:delete val="1"/>
        <c:axPos val="b"/>
        <c:numFmt formatCode="&quot;H&quot;yy" sourceLinked="1"/>
        <c:majorTickMark val="none"/>
        <c:minorTickMark val="none"/>
        <c:tickLblPos val="none"/>
        <c:crossAx val="450936480"/>
        <c:crosses val="autoZero"/>
        <c:auto val="1"/>
        <c:lblOffset val="100"/>
        <c:baseTimeUnit val="years"/>
      </c:dateAx>
      <c:valAx>
        <c:axId val="4509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9D9-4EE9-A1B8-856922847528}"/>
            </c:ext>
          </c:extLst>
        </c:ser>
        <c:dLbls>
          <c:showLegendKey val="0"/>
          <c:showVal val="0"/>
          <c:showCatName val="0"/>
          <c:showSerName val="0"/>
          <c:showPercent val="0"/>
          <c:showBubbleSize val="0"/>
        </c:dLbls>
        <c:gapWidth val="150"/>
        <c:axId val="450945184"/>
        <c:axId val="45093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9.06</c:v>
                </c:pt>
                <c:pt idx="3">
                  <c:v>7.42</c:v>
                </c:pt>
                <c:pt idx="4">
                  <c:v>4.72</c:v>
                </c:pt>
              </c:numCache>
            </c:numRef>
          </c:val>
          <c:smooth val="0"/>
          <c:extLst xmlns:c16r2="http://schemas.microsoft.com/office/drawing/2015/06/chart">
            <c:ext xmlns:c16="http://schemas.microsoft.com/office/drawing/2014/chart" uri="{C3380CC4-5D6E-409C-BE32-E72D297353CC}">
              <c16:uniqueId val="{00000001-29D9-4EE9-A1B8-856922847528}"/>
            </c:ext>
          </c:extLst>
        </c:ser>
        <c:dLbls>
          <c:showLegendKey val="0"/>
          <c:showVal val="0"/>
          <c:showCatName val="0"/>
          <c:showSerName val="0"/>
          <c:showPercent val="0"/>
          <c:showBubbleSize val="0"/>
        </c:dLbls>
        <c:marker val="1"/>
        <c:smooth val="0"/>
        <c:axId val="450945184"/>
        <c:axId val="450937568"/>
      </c:lineChart>
      <c:dateAx>
        <c:axId val="450945184"/>
        <c:scaling>
          <c:orientation val="minMax"/>
        </c:scaling>
        <c:delete val="1"/>
        <c:axPos val="b"/>
        <c:numFmt formatCode="&quot;H&quot;yy" sourceLinked="1"/>
        <c:majorTickMark val="none"/>
        <c:minorTickMark val="none"/>
        <c:tickLblPos val="none"/>
        <c:crossAx val="450937568"/>
        <c:crosses val="autoZero"/>
        <c:auto val="1"/>
        <c:lblOffset val="100"/>
        <c:baseTimeUnit val="years"/>
      </c:dateAx>
      <c:valAx>
        <c:axId val="4509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19.18</c:v>
                </c:pt>
                <c:pt idx="3">
                  <c:v>15.92</c:v>
                </c:pt>
                <c:pt idx="4">
                  <c:v>33.549999999999997</c:v>
                </c:pt>
              </c:numCache>
            </c:numRef>
          </c:val>
          <c:extLst xmlns:c16r2="http://schemas.microsoft.com/office/drawing/2015/06/chart">
            <c:ext xmlns:c16="http://schemas.microsoft.com/office/drawing/2014/chart" uri="{C3380CC4-5D6E-409C-BE32-E72D297353CC}">
              <c16:uniqueId val="{00000000-9B85-4ED2-9B9C-8B40CAE23C8F}"/>
            </c:ext>
          </c:extLst>
        </c:ser>
        <c:dLbls>
          <c:showLegendKey val="0"/>
          <c:showVal val="0"/>
          <c:showCatName val="0"/>
          <c:showSerName val="0"/>
          <c:showPercent val="0"/>
          <c:showBubbleSize val="0"/>
        </c:dLbls>
        <c:gapWidth val="150"/>
        <c:axId val="450935392"/>
        <c:axId val="45093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76.31</c:v>
                </c:pt>
                <c:pt idx="3">
                  <c:v>68.180000000000007</c:v>
                </c:pt>
                <c:pt idx="4">
                  <c:v>67.930000000000007</c:v>
                </c:pt>
              </c:numCache>
            </c:numRef>
          </c:val>
          <c:smooth val="0"/>
          <c:extLst xmlns:c16r2="http://schemas.microsoft.com/office/drawing/2015/06/chart">
            <c:ext xmlns:c16="http://schemas.microsoft.com/office/drawing/2014/chart" uri="{C3380CC4-5D6E-409C-BE32-E72D297353CC}">
              <c16:uniqueId val="{00000001-9B85-4ED2-9B9C-8B40CAE23C8F}"/>
            </c:ext>
          </c:extLst>
        </c:ser>
        <c:dLbls>
          <c:showLegendKey val="0"/>
          <c:showVal val="0"/>
          <c:showCatName val="0"/>
          <c:showSerName val="0"/>
          <c:showPercent val="0"/>
          <c:showBubbleSize val="0"/>
        </c:dLbls>
        <c:marker val="1"/>
        <c:smooth val="0"/>
        <c:axId val="450935392"/>
        <c:axId val="450935936"/>
      </c:lineChart>
      <c:dateAx>
        <c:axId val="450935392"/>
        <c:scaling>
          <c:orientation val="minMax"/>
        </c:scaling>
        <c:delete val="1"/>
        <c:axPos val="b"/>
        <c:numFmt formatCode="&quot;H&quot;yy" sourceLinked="1"/>
        <c:majorTickMark val="none"/>
        <c:minorTickMark val="none"/>
        <c:tickLblPos val="none"/>
        <c:crossAx val="450935936"/>
        <c:crosses val="autoZero"/>
        <c:auto val="1"/>
        <c:lblOffset val="100"/>
        <c:baseTimeUnit val="years"/>
      </c:dateAx>
      <c:valAx>
        <c:axId val="4509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828.63</c:v>
                </c:pt>
                <c:pt idx="3">
                  <c:v>863.08</c:v>
                </c:pt>
                <c:pt idx="4">
                  <c:v>718.4</c:v>
                </c:pt>
              </c:numCache>
            </c:numRef>
          </c:val>
          <c:extLst xmlns:c16r2="http://schemas.microsoft.com/office/drawing/2015/06/chart">
            <c:ext xmlns:c16="http://schemas.microsoft.com/office/drawing/2014/chart" uri="{C3380CC4-5D6E-409C-BE32-E72D297353CC}">
              <c16:uniqueId val="{00000000-7B22-45F7-B66C-A55BC8BCA394}"/>
            </c:ext>
          </c:extLst>
        </c:ser>
        <c:dLbls>
          <c:showLegendKey val="0"/>
          <c:showVal val="0"/>
          <c:showCatName val="0"/>
          <c:showSerName val="0"/>
          <c:showPercent val="0"/>
          <c:showBubbleSize val="0"/>
        </c:dLbls>
        <c:gapWidth val="150"/>
        <c:axId val="450947904"/>
        <c:axId val="37677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820.36</c:v>
                </c:pt>
                <c:pt idx="3">
                  <c:v>847.44</c:v>
                </c:pt>
                <c:pt idx="4">
                  <c:v>857.88</c:v>
                </c:pt>
              </c:numCache>
            </c:numRef>
          </c:val>
          <c:smooth val="0"/>
          <c:extLst xmlns:c16r2="http://schemas.microsoft.com/office/drawing/2015/06/chart">
            <c:ext xmlns:c16="http://schemas.microsoft.com/office/drawing/2014/chart" uri="{C3380CC4-5D6E-409C-BE32-E72D297353CC}">
              <c16:uniqueId val="{00000001-7B22-45F7-B66C-A55BC8BCA394}"/>
            </c:ext>
          </c:extLst>
        </c:ser>
        <c:dLbls>
          <c:showLegendKey val="0"/>
          <c:showVal val="0"/>
          <c:showCatName val="0"/>
          <c:showSerName val="0"/>
          <c:showPercent val="0"/>
          <c:showBubbleSize val="0"/>
        </c:dLbls>
        <c:marker val="1"/>
        <c:smooth val="0"/>
        <c:axId val="450947904"/>
        <c:axId val="376777760"/>
      </c:lineChart>
      <c:dateAx>
        <c:axId val="450947904"/>
        <c:scaling>
          <c:orientation val="minMax"/>
        </c:scaling>
        <c:delete val="1"/>
        <c:axPos val="b"/>
        <c:numFmt formatCode="&quot;H&quot;yy" sourceLinked="1"/>
        <c:majorTickMark val="none"/>
        <c:minorTickMark val="none"/>
        <c:tickLblPos val="none"/>
        <c:crossAx val="376777760"/>
        <c:crosses val="autoZero"/>
        <c:auto val="1"/>
        <c:lblOffset val="100"/>
        <c:baseTimeUnit val="years"/>
      </c:dateAx>
      <c:valAx>
        <c:axId val="3767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9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89.84</c:v>
                </c:pt>
                <c:pt idx="3">
                  <c:v>89.21</c:v>
                </c:pt>
                <c:pt idx="4">
                  <c:v>95.88</c:v>
                </c:pt>
              </c:numCache>
            </c:numRef>
          </c:val>
          <c:extLst xmlns:c16r2="http://schemas.microsoft.com/office/drawing/2015/06/chart">
            <c:ext xmlns:c16="http://schemas.microsoft.com/office/drawing/2014/chart" uri="{C3380CC4-5D6E-409C-BE32-E72D297353CC}">
              <c16:uniqueId val="{00000000-8B37-4DEA-AF9C-8C3B088847C5}"/>
            </c:ext>
          </c:extLst>
        </c:ser>
        <c:dLbls>
          <c:showLegendKey val="0"/>
          <c:showVal val="0"/>
          <c:showCatName val="0"/>
          <c:showSerName val="0"/>
          <c:showPercent val="0"/>
          <c:showBubbleSize val="0"/>
        </c:dLbls>
        <c:gapWidth val="150"/>
        <c:axId val="376779392"/>
        <c:axId val="22071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95.4</c:v>
                </c:pt>
                <c:pt idx="3">
                  <c:v>94.69</c:v>
                </c:pt>
                <c:pt idx="4">
                  <c:v>94.97</c:v>
                </c:pt>
              </c:numCache>
            </c:numRef>
          </c:val>
          <c:smooth val="0"/>
          <c:extLst xmlns:c16r2="http://schemas.microsoft.com/office/drawing/2015/06/chart">
            <c:ext xmlns:c16="http://schemas.microsoft.com/office/drawing/2014/chart" uri="{C3380CC4-5D6E-409C-BE32-E72D297353CC}">
              <c16:uniqueId val="{00000001-8B37-4DEA-AF9C-8C3B088847C5}"/>
            </c:ext>
          </c:extLst>
        </c:ser>
        <c:dLbls>
          <c:showLegendKey val="0"/>
          <c:showVal val="0"/>
          <c:showCatName val="0"/>
          <c:showSerName val="0"/>
          <c:showPercent val="0"/>
          <c:showBubbleSize val="0"/>
        </c:dLbls>
        <c:marker val="1"/>
        <c:smooth val="0"/>
        <c:axId val="376779392"/>
        <c:axId val="220717184"/>
      </c:lineChart>
      <c:dateAx>
        <c:axId val="376779392"/>
        <c:scaling>
          <c:orientation val="minMax"/>
        </c:scaling>
        <c:delete val="1"/>
        <c:axPos val="b"/>
        <c:numFmt formatCode="&quot;H&quot;yy" sourceLinked="1"/>
        <c:majorTickMark val="none"/>
        <c:minorTickMark val="none"/>
        <c:tickLblPos val="none"/>
        <c:crossAx val="220717184"/>
        <c:crosses val="autoZero"/>
        <c:auto val="1"/>
        <c:lblOffset val="100"/>
        <c:baseTimeUnit val="years"/>
      </c:dateAx>
      <c:valAx>
        <c:axId val="2207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7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157</c:v>
                </c:pt>
                <c:pt idx="3">
                  <c:v>158.5</c:v>
                </c:pt>
                <c:pt idx="4">
                  <c:v>146.66999999999999</c:v>
                </c:pt>
              </c:numCache>
            </c:numRef>
          </c:val>
          <c:extLst xmlns:c16r2="http://schemas.microsoft.com/office/drawing/2015/06/chart">
            <c:ext xmlns:c16="http://schemas.microsoft.com/office/drawing/2014/chart" uri="{C3380CC4-5D6E-409C-BE32-E72D297353CC}">
              <c16:uniqueId val="{00000000-6C69-4BD7-8984-0AE2C548F3B5}"/>
            </c:ext>
          </c:extLst>
        </c:ser>
        <c:dLbls>
          <c:showLegendKey val="0"/>
          <c:showVal val="0"/>
          <c:showCatName val="0"/>
          <c:showSerName val="0"/>
          <c:showPercent val="0"/>
          <c:showBubbleSize val="0"/>
        </c:dLbls>
        <c:gapWidth val="150"/>
        <c:axId val="486577408"/>
        <c:axId val="48659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163.19999999999999</c:v>
                </c:pt>
                <c:pt idx="3">
                  <c:v>159.78</c:v>
                </c:pt>
                <c:pt idx="4">
                  <c:v>159.49</c:v>
                </c:pt>
              </c:numCache>
            </c:numRef>
          </c:val>
          <c:smooth val="0"/>
          <c:extLst xmlns:c16r2="http://schemas.microsoft.com/office/drawing/2015/06/chart">
            <c:ext xmlns:c16="http://schemas.microsoft.com/office/drawing/2014/chart" uri="{C3380CC4-5D6E-409C-BE32-E72D297353CC}">
              <c16:uniqueId val="{00000001-6C69-4BD7-8984-0AE2C548F3B5}"/>
            </c:ext>
          </c:extLst>
        </c:ser>
        <c:dLbls>
          <c:showLegendKey val="0"/>
          <c:showVal val="0"/>
          <c:showCatName val="0"/>
          <c:showSerName val="0"/>
          <c:showPercent val="0"/>
          <c:showBubbleSize val="0"/>
        </c:dLbls>
        <c:marker val="1"/>
        <c:smooth val="0"/>
        <c:axId val="486577408"/>
        <c:axId val="486591552"/>
      </c:lineChart>
      <c:dateAx>
        <c:axId val="486577408"/>
        <c:scaling>
          <c:orientation val="minMax"/>
        </c:scaling>
        <c:delete val="1"/>
        <c:axPos val="b"/>
        <c:numFmt formatCode="&quot;H&quot;yy" sourceLinked="1"/>
        <c:majorTickMark val="none"/>
        <c:minorTickMark val="none"/>
        <c:tickLblPos val="none"/>
        <c:crossAx val="486591552"/>
        <c:crosses val="autoZero"/>
        <c:auto val="1"/>
        <c:lblOffset val="100"/>
        <c:baseTimeUnit val="years"/>
      </c:dateAx>
      <c:valAx>
        <c:axId val="48659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5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四国中央市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85450</v>
      </c>
      <c r="AM8" s="69"/>
      <c r="AN8" s="69"/>
      <c r="AO8" s="69"/>
      <c r="AP8" s="69"/>
      <c r="AQ8" s="69"/>
      <c r="AR8" s="69"/>
      <c r="AS8" s="69"/>
      <c r="AT8" s="68">
        <f>データ!T6</f>
        <v>421.24</v>
      </c>
      <c r="AU8" s="68"/>
      <c r="AV8" s="68"/>
      <c r="AW8" s="68"/>
      <c r="AX8" s="68"/>
      <c r="AY8" s="68"/>
      <c r="AZ8" s="68"/>
      <c r="BA8" s="68"/>
      <c r="BB8" s="68">
        <f>データ!U6</f>
        <v>202.85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61.81</v>
      </c>
      <c r="J10" s="68"/>
      <c r="K10" s="68"/>
      <c r="L10" s="68"/>
      <c r="M10" s="68"/>
      <c r="N10" s="68"/>
      <c r="O10" s="68"/>
      <c r="P10" s="68">
        <f>データ!P6</f>
        <v>63.99</v>
      </c>
      <c r="Q10" s="68"/>
      <c r="R10" s="68"/>
      <c r="S10" s="68"/>
      <c r="T10" s="68"/>
      <c r="U10" s="68"/>
      <c r="V10" s="68"/>
      <c r="W10" s="68">
        <f>データ!Q6</f>
        <v>54.63</v>
      </c>
      <c r="X10" s="68"/>
      <c r="Y10" s="68"/>
      <c r="Z10" s="68"/>
      <c r="AA10" s="68"/>
      <c r="AB10" s="68"/>
      <c r="AC10" s="68"/>
      <c r="AD10" s="69">
        <f>データ!R6</f>
        <v>2530</v>
      </c>
      <c r="AE10" s="69"/>
      <c r="AF10" s="69"/>
      <c r="AG10" s="69"/>
      <c r="AH10" s="69"/>
      <c r="AI10" s="69"/>
      <c r="AJ10" s="69"/>
      <c r="AK10" s="2"/>
      <c r="AL10" s="69">
        <f>データ!V6</f>
        <v>54482</v>
      </c>
      <c r="AM10" s="69"/>
      <c r="AN10" s="69"/>
      <c r="AO10" s="69"/>
      <c r="AP10" s="69"/>
      <c r="AQ10" s="69"/>
      <c r="AR10" s="69"/>
      <c r="AS10" s="69"/>
      <c r="AT10" s="68">
        <f>データ!W6</f>
        <v>15.01</v>
      </c>
      <c r="AU10" s="68"/>
      <c r="AV10" s="68"/>
      <c r="AW10" s="68"/>
      <c r="AX10" s="68"/>
      <c r="AY10" s="68"/>
      <c r="AZ10" s="68"/>
      <c r="BA10" s="68"/>
      <c r="BB10" s="68">
        <f>データ!X6</f>
        <v>3629.71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IsHnXuxd6MHbZoN9YJDLXSDDFf6izLZghLMnQebNRDTGD7mzw7aLxGASpiHhWxiKd+4xHAXuiXdQJNRMh0DCw==" saltValue="eslNJZulBVmnLSh2i2maX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382132</v>
      </c>
      <c r="D6" s="33">
        <f t="shared" si="3"/>
        <v>46</v>
      </c>
      <c r="E6" s="33">
        <f t="shared" si="3"/>
        <v>17</v>
      </c>
      <c r="F6" s="33">
        <f t="shared" si="3"/>
        <v>1</v>
      </c>
      <c r="G6" s="33">
        <f t="shared" si="3"/>
        <v>0</v>
      </c>
      <c r="H6" s="33" t="str">
        <f t="shared" si="3"/>
        <v>愛媛県　四国中央市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61.81</v>
      </c>
      <c r="P6" s="34">
        <f t="shared" si="3"/>
        <v>63.99</v>
      </c>
      <c r="Q6" s="34">
        <f t="shared" si="3"/>
        <v>54.63</v>
      </c>
      <c r="R6" s="34">
        <f t="shared" si="3"/>
        <v>2530</v>
      </c>
      <c r="S6" s="34">
        <f t="shared" si="3"/>
        <v>85450</v>
      </c>
      <c r="T6" s="34">
        <f t="shared" si="3"/>
        <v>421.24</v>
      </c>
      <c r="U6" s="34">
        <f t="shared" si="3"/>
        <v>202.85</v>
      </c>
      <c r="V6" s="34">
        <f t="shared" si="3"/>
        <v>54482</v>
      </c>
      <c r="W6" s="34">
        <f t="shared" si="3"/>
        <v>15.01</v>
      </c>
      <c r="X6" s="34">
        <f t="shared" si="3"/>
        <v>3629.71</v>
      </c>
      <c r="Y6" s="35" t="str">
        <f>IF(Y7="",NA(),Y7)</f>
        <v>-</v>
      </c>
      <c r="Z6" s="35" t="str">
        <f t="shared" ref="Z6:AH6" si="4">IF(Z7="",NA(),Z7)</f>
        <v>-</v>
      </c>
      <c r="AA6" s="35">
        <f t="shared" si="4"/>
        <v>100.59</v>
      </c>
      <c r="AB6" s="35">
        <f t="shared" si="4"/>
        <v>101.34</v>
      </c>
      <c r="AC6" s="35">
        <f t="shared" si="4"/>
        <v>103</v>
      </c>
      <c r="AD6" s="35" t="str">
        <f t="shared" si="4"/>
        <v>-</v>
      </c>
      <c r="AE6" s="35" t="str">
        <f t="shared" si="4"/>
        <v>-</v>
      </c>
      <c r="AF6" s="35">
        <f t="shared" si="4"/>
        <v>106.9</v>
      </c>
      <c r="AG6" s="35">
        <f t="shared" si="4"/>
        <v>106.99</v>
      </c>
      <c r="AH6" s="35">
        <f t="shared" si="4"/>
        <v>107.85</v>
      </c>
      <c r="AI6" s="34" t="str">
        <f>IF(AI7="","",IF(AI7="-","【-】","【"&amp;SUBSTITUTE(TEXT(AI7,"#,##0.00"),"-","△")&amp;"】"))</f>
        <v>【106.67】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9.06</v>
      </c>
      <c r="AR6" s="35">
        <f t="shared" si="5"/>
        <v>7.42</v>
      </c>
      <c r="AS6" s="35">
        <f t="shared" si="5"/>
        <v>4.72</v>
      </c>
      <c r="AT6" s="34" t="str">
        <f>IF(AT7="","",IF(AT7="-","【-】","【"&amp;SUBSTITUTE(TEXT(AT7,"#,##0.00"),"-","△")&amp;"】"))</f>
        <v>【3.64】</v>
      </c>
      <c r="AU6" s="35" t="str">
        <f>IF(AU7="",NA(),AU7)</f>
        <v>-</v>
      </c>
      <c r="AV6" s="35" t="str">
        <f t="shared" ref="AV6:BD6" si="6">IF(AV7="",NA(),AV7)</f>
        <v>-</v>
      </c>
      <c r="AW6" s="35">
        <f t="shared" si="6"/>
        <v>19.18</v>
      </c>
      <c r="AX6" s="35">
        <f t="shared" si="6"/>
        <v>15.92</v>
      </c>
      <c r="AY6" s="35">
        <f t="shared" si="6"/>
        <v>33.549999999999997</v>
      </c>
      <c r="AZ6" s="35" t="str">
        <f t="shared" si="6"/>
        <v>-</v>
      </c>
      <c r="BA6" s="35" t="str">
        <f t="shared" si="6"/>
        <v>-</v>
      </c>
      <c r="BB6" s="35">
        <f t="shared" si="6"/>
        <v>76.31</v>
      </c>
      <c r="BC6" s="35">
        <f t="shared" si="6"/>
        <v>68.180000000000007</v>
      </c>
      <c r="BD6" s="35">
        <f t="shared" si="6"/>
        <v>67.930000000000007</v>
      </c>
      <c r="BE6" s="34" t="str">
        <f>IF(BE7="","",IF(BE7="-","【-】","【"&amp;SUBSTITUTE(TEXT(BE7,"#,##0.00"),"-","△")&amp;"】"))</f>
        <v>【67.52】</v>
      </c>
      <c r="BF6" s="35" t="str">
        <f>IF(BF7="",NA(),BF7)</f>
        <v>-</v>
      </c>
      <c r="BG6" s="35" t="str">
        <f t="shared" ref="BG6:BO6" si="7">IF(BG7="",NA(),BG7)</f>
        <v>-</v>
      </c>
      <c r="BH6" s="35">
        <f t="shared" si="7"/>
        <v>828.63</v>
      </c>
      <c r="BI6" s="35">
        <f t="shared" si="7"/>
        <v>863.08</v>
      </c>
      <c r="BJ6" s="35">
        <f t="shared" si="7"/>
        <v>718.4</v>
      </c>
      <c r="BK6" s="35" t="str">
        <f t="shared" si="7"/>
        <v>-</v>
      </c>
      <c r="BL6" s="35" t="str">
        <f t="shared" si="7"/>
        <v>-</v>
      </c>
      <c r="BM6" s="35">
        <f t="shared" si="7"/>
        <v>820.36</v>
      </c>
      <c r="BN6" s="35">
        <f t="shared" si="7"/>
        <v>847.44</v>
      </c>
      <c r="BO6" s="35">
        <f t="shared" si="7"/>
        <v>857.88</v>
      </c>
      <c r="BP6" s="34" t="str">
        <f>IF(BP7="","",IF(BP7="-","【-】","【"&amp;SUBSTITUTE(TEXT(BP7,"#,##0.00"),"-","△")&amp;"】"))</f>
        <v>【705.21】</v>
      </c>
      <c r="BQ6" s="35" t="str">
        <f>IF(BQ7="",NA(),BQ7)</f>
        <v>-</v>
      </c>
      <c r="BR6" s="35" t="str">
        <f t="shared" ref="BR6:BZ6" si="8">IF(BR7="",NA(),BR7)</f>
        <v>-</v>
      </c>
      <c r="BS6" s="35">
        <f t="shared" si="8"/>
        <v>89.84</v>
      </c>
      <c r="BT6" s="35">
        <f t="shared" si="8"/>
        <v>89.21</v>
      </c>
      <c r="BU6" s="35">
        <f t="shared" si="8"/>
        <v>95.88</v>
      </c>
      <c r="BV6" s="35" t="str">
        <f t="shared" si="8"/>
        <v>-</v>
      </c>
      <c r="BW6" s="35" t="str">
        <f t="shared" si="8"/>
        <v>-</v>
      </c>
      <c r="BX6" s="35">
        <f t="shared" si="8"/>
        <v>95.4</v>
      </c>
      <c r="BY6" s="35">
        <f t="shared" si="8"/>
        <v>94.69</v>
      </c>
      <c r="BZ6" s="35">
        <f t="shared" si="8"/>
        <v>94.97</v>
      </c>
      <c r="CA6" s="34" t="str">
        <f>IF(CA7="","",IF(CA7="-","【-】","【"&amp;SUBSTITUTE(TEXT(CA7,"#,##0.00"),"-","△")&amp;"】"))</f>
        <v>【98.96】</v>
      </c>
      <c r="CB6" s="35" t="str">
        <f>IF(CB7="",NA(),CB7)</f>
        <v>-</v>
      </c>
      <c r="CC6" s="35" t="str">
        <f t="shared" ref="CC6:CK6" si="9">IF(CC7="",NA(),CC7)</f>
        <v>-</v>
      </c>
      <c r="CD6" s="35">
        <f t="shared" si="9"/>
        <v>157</v>
      </c>
      <c r="CE6" s="35">
        <f t="shared" si="9"/>
        <v>158.5</v>
      </c>
      <c r="CF6" s="35">
        <f t="shared" si="9"/>
        <v>146.66999999999999</v>
      </c>
      <c r="CG6" s="35" t="str">
        <f t="shared" si="9"/>
        <v>-</v>
      </c>
      <c r="CH6" s="35" t="str">
        <f t="shared" si="9"/>
        <v>-</v>
      </c>
      <c r="CI6" s="35">
        <f t="shared" si="9"/>
        <v>163.19999999999999</v>
      </c>
      <c r="CJ6" s="35">
        <f t="shared" si="9"/>
        <v>159.78</v>
      </c>
      <c r="CK6" s="35">
        <f t="shared" si="9"/>
        <v>159.49</v>
      </c>
      <c r="CL6" s="34" t="str">
        <f>IF(CL7="","",IF(CL7="-","【-】","【"&amp;SUBSTITUTE(TEXT(CL7,"#,##0.00"),"-","△")&amp;"】"))</f>
        <v>【134.52】</v>
      </c>
      <c r="CM6" s="35" t="str">
        <f>IF(CM7="",NA(),CM7)</f>
        <v>-</v>
      </c>
      <c r="CN6" s="35" t="str">
        <f t="shared" ref="CN6:CV6" si="10">IF(CN7="",NA(),CN7)</f>
        <v>-</v>
      </c>
      <c r="CO6" s="35">
        <f t="shared" si="10"/>
        <v>71.900000000000006</v>
      </c>
      <c r="CP6" s="35">
        <f t="shared" si="10"/>
        <v>69.59</v>
      </c>
      <c r="CQ6" s="35">
        <f t="shared" si="10"/>
        <v>70.84</v>
      </c>
      <c r="CR6" s="35" t="str">
        <f t="shared" si="10"/>
        <v>-</v>
      </c>
      <c r="CS6" s="35" t="str">
        <f t="shared" si="10"/>
        <v>-</v>
      </c>
      <c r="CT6" s="35">
        <f t="shared" si="10"/>
        <v>65.040000000000006</v>
      </c>
      <c r="CU6" s="35">
        <f t="shared" si="10"/>
        <v>68.31</v>
      </c>
      <c r="CV6" s="35">
        <f t="shared" si="10"/>
        <v>65.28</v>
      </c>
      <c r="CW6" s="34" t="str">
        <f>IF(CW7="","",IF(CW7="-","【-】","【"&amp;SUBSTITUTE(TEXT(CW7,"#,##0.00"),"-","△")&amp;"】"))</f>
        <v>【59.57】</v>
      </c>
      <c r="CX6" s="35" t="str">
        <f>IF(CX7="",NA(),CX7)</f>
        <v>-</v>
      </c>
      <c r="CY6" s="35" t="str">
        <f t="shared" ref="CY6:DG6" si="11">IF(CY7="",NA(),CY7)</f>
        <v>-</v>
      </c>
      <c r="CZ6" s="35">
        <f t="shared" si="11"/>
        <v>96.62</v>
      </c>
      <c r="DA6" s="35">
        <f t="shared" si="11"/>
        <v>96.77</v>
      </c>
      <c r="DB6" s="35">
        <f t="shared" si="11"/>
        <v>96.93</v>
      </c>
      <c r="DC6" s="35" t="str">
        <f t="shared" si="11"/>
        <v>-</v>
      </c>
      <c r="DD6" s="35" t="str">
        <f t="shared" si="11"/>
        <v>-</v>
      </c>
      <c r="DE6" s="35">
        <f t="shared" si="11"/>
        <v>92.55</v>
      </c>
      <c r="DF6" s="35">
        <f t="shared" si="11"/>
        <v>92.62</v>
      </c>
      <c r="DG6" s="35">
        <f t="shared" si="11"/>
        <v>92.72</v>
      </c>
      <c r="DH6" s="34" t="str">
        <f>IF(DH7="","",IF(DH7="-","【-】","【"&amp;SUBSTITUTE(TEXT(DH7,"#,##0.00"),"-","△")&amp;"】"))</f>
        <v>【95.57】</v>
      </c>
      <c r="DI6" s="35" t="str">
        <f>IF(DI7="",NA(),DI7)</f>
        <v>-</v>
      </c>
      <c r="DJ6" s="35" t="str">
        <f t="shared" ref="DJ6:DR6" si="12">IF(DJ7="",NA(),DJ7)</f>
        <v>-</v>
      </c>
      <c r="DK6" s="35">
        <f t="shared" si="12"/>
        <v>5.53</v>
      </c>
      <c r="DL6" s="35">
        <f t="shared" si="12"/>
        <v>10.89</v>
      </c>
      <c r="DM6" s="35">
        <f t="shared" si="12"/>
        <v>15.36</v>
      </c>
      <c r="DN6" s="35" t="str">
        <f t="shared" si="12"/>
        <v>-</v>
      </c>
      <c r="DO6" s="35" t="str">
        <f t="shared" si="12"/>
        <v>-</v>
      </c>
      <c r="DP6" s="35">
        <f t="shared" si="12"/>
        <v>26.13</v>
      </c>
      <c r="DQ6" s="35">
        <f t="shared" si="12"/>
        <v>26.36</v>
      </c>
      <c r="DR6" s="35">
        <f t="shared" si="12"/>
        <v>23.79</v>
      </c>
      <c r="DS6" s="34" t="str">
        <f>IF(DS7="","",IF(DS7="-","【-】","【"&amp;SUBSTITUTE(TEXT(DS7,"#,##0.00"),"-","△")&amp;"】"))</f>
        <v>【36.52】</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1.03</v>
      </c>
      <c r="EB6" s="35">
        <f t="shared" si="13"/>
        <v>1.43</v>
      </c>
      <c r="EC6" s="35">
        <f t="shared" si="13"/>
        <v>1.22</v>
      </c>
      <c r="ED6" s="34" t="str">
        <f>IF(ED7="","",IF(ED7="-","【-】","【"&amp;SUBSTITUTE(TEXT(ED7,"#,##0.00"),"-","△")&amp;"】"))</f>
        <v>【5.72】</v>
      </c>
      <c r="EE6" s="35" t="str">
        <f>IF(EE7="",NA(),EE7)</f>
        <v>-</v>
      </c>
      <c r="EF6" s="35" t="str">
        <f t="shared" ref="EF6:EN6" si="14">IF(EF7="",NA(),EF7)</f>
        <v>-</v>
      </c>
      <c r="EG6" s="35">
        <f t="shared" si="14"/>
        <v>0.04</v>
      </c>
      <c r="EH6" s="35">
        <f t="shared" si="14"/>
        <v>0.14000000000000001</v>
      </c>
      <c r="EI6" s="35">
        <f t="shared" si="14"/>
        <v>0.27</v>
      </c>
      <c r="EJ6" s="35" t="str">
        <f t="shared" si="14"/>
        <v>-</v>
      </c>
      <c r="EK6" s="35" t="str">
        <f t="shared" si="14"/>
        <v>-</v>
      </c>
      <c r="EL6" s="35">
        <f t="shared" si="14"/>
        <v>0.1</v>
      </c>
      <c r="EM6" s="35">
        <f t="shared" si="14"/>
        <v>0.09</v>
      </c>
      <c r="EN6" s="35">
        <f t="shared" si="14"/>
        <v>0.09</v>
      </c>
      <c r="EO6" s="34" t="str">
        <f>IF(EO7="","",IF(EO7="-","【-】","【"&amp;SUBSTITUTE(TEXT(EO7,"#,##0.00"),"-","△")&amp;"】"))</f>
        <v>【0.30】</v>
      </c>
    </row>
    <row r="7" spans="1:148" s="36" customFormat="1" x14ac:dyDescent="0.15">
      <c r="A7" s="28"/>
      <c r="B7" s="37">
        <v>2020</v>
      </c>
      <c r="C7" s="37">
        <v>382132</v>
      </c>
      <c r="D7" s="37">
        <v>46</v>
      </c>
      <c r="E7" s="37">
        <v>17</v>
      </c>
      <c r="F7" s="37">
        <v>1</v>
      </c>
      <c r="G7" s="37">
        <v>0</v>
      </c>
      <c r="H7" s="37" t="s">
        <v>96</v>
      </c>
      <c r="I7" s="37" t="s">
        <v>97</v>
      </c>
      <c r="J7" s="37" t="s">
        <v>98</v>
      </c>
      <c r="K7" s="37" t="s">
        <v>99</v>
      </c>
      <c r="L7" s="37" t="s">
        <v>100</v>
      </c>
      <c r="M7" s="37" t="s">
        <v>101</v>
      </c>
      <c r="N7" s="38" t="s">
        <v>102</v>
      </c>
      <c r="O7" s="38">
        <v>61.81</v>
      </c>
      <c r="P7" s="38">
        <v>63.99</v>
      </c>
      <c r="Q7" s="38">
        <v>54.63</v>
      </c>
      <c r="R7" s="38">
        <v>2530</v>
      </c>
      <c r="S7" s="38">
        <v>85450</v>
      </c>
      <c r="T7" s="38">
        <v>421.24</v>
      </c>
      <c r="U7" s="38">
        <v>202.85</v>
      </c>
      <c r="V7" s="38">
        <v>54482</v>
      </c>
      <c r="W7" s="38">
        <v>15.01</v>
      </c>
      <c r="X7" s="38">
        <v>3629.71</v>
      </c>
      <c r="Y7" s="38" t="s">
        <v>102</v>
      </c>
      <c r="Z7" s="38" t="s">
        <v>102</v>
      </c>
      <c r="AA7" s="38">
        <v>100.59</v>
      </c>
      <c r="AB7" s="38">
        <v>101.34</v>
      </c>
      <c r="AC7" s="38">
        <v>103</v>
      </c>
      <c r="AD7" s="38" t="s">
        <v>102</v>
      </c>
      <c r="AE7" s="38" t="s">
        <v>102</v>
      </c>
      <c r="AF7" s="38">
        <v>106.9</v>
      </c>
      <c r="AG7" s="38">
        <v>106.99</v>
      </c>
      <c r="AH7" s="38">
        <v>107.85</v>
      </c>
      <c r="AI7" s="38">
        <v>106.67</v>
      </c>
      <c r="AJ7" s="38" t="s">
        <v>102</v>
      </c>
      <c r="AK7" s="38" t="s">
        <v>102</v>
      </c>
      <c r="AL7" s="38">
        <v>0</v>
      </c>
      <c r="AM7" s="38">
        <v>0</v>
      </c>
      <c r="AN7" s="38">
        <v>0</v>
      </c>
      <c r="AO7" s="38" t="s">
        <v>102</v>
      </c>
      <c r="AP7" s="38" t="s">
        <v>102</v>
      </c>
      <c r="AQ7" s="38">
        <v>9.06</v>
      </c>
      <c r="AR7" s="38">
        <v>7.42</v>
      </c>
      <c r="AS7" s="38">
        <v>4.72</v>
      </c>
      <c r="AT7" s="38">
        <v>3.64</v>
      </c>
      <c r="AU7" s="38" t="s">
        <v>102</v>
      </c>
      <c r="AV7" s="38" t="s">
        <v>102</v>
      </c>
      <c r="AW7" s="38">
        <v>19.18</v>
      </c>
      <c r="AX7" s="38">
        <v>15.92</v>
      </c>
      <c r="AY7" s="38">
        <v>33.549999999999997</v>
      </c>
      <c r="AZ7" s="38" t="s">
        <v>102</v>
      </c>
      <c r="BA7" s="38" t="s">
        <v>102</v>
      </c>
      <c r="BB7" s="38">
        <v>76.31</v>
      </c>
      <c r="BC7" s="38">
        <v>68.180000000000007</v>
      </c>
      <c r="BD7" s="38">
        <v>67.930000000000007</v>
      </c>
      <c r="BE7" s="38">
        <v>67.52</v>
      </c>
      <c r="BF7" s="38" t="s">
        <v>102</v>
      </c>
      <c r="BG7" s="38" t="s">
        <v>102</v>
      </c>
      <c r="BH7" s="38">
        <v>828.63</v>
      </c>
      <c r="BI7" s="38">
        <v>863.08</v>
      </c>
      <c r="BJ7" s="38">
        <v>718.4</v>
      </c>
      <c r="BK7" s="38" t="s">
        <v>102</v>
      </c>
      <c r="BL7" s="38" t="s">
        <v>102</v>
      </c>
      <c r="BM7" s="38">
        <v>820.36</v>
      </c>
      <c r="BN7" s="38">
        <v>847.44</v>
      </c>
      <c r="BO7" s="38">
        <v>857.88</v>
      </c>
      <c r="BP7" s="38">
        <v>705.21</v>
      </c>
      <c r="BQ7" s="38" t="s">
        <v>102</v>
      </c>
      <c r="BR7" s="38" t="s">
        <v>102</v>
      </c>
      <c r="BS7" s="38">
        <v>89.84</v>
      </c>
      <c r="BT7" s="38">
        <v>89.21</v>
      </c>
      <c r="BU7" s="38">
        <v>95.88</v>
      </c>
      <c r="BV7" s="38" t="s">
        <v>102</v>
      </c>
      <c r="BW7" s="38" t="s">
        <v>102</v>
      </c>
      <c r="BX7" s="38">
        <v>95.4</v>
      </c>
      <c r="BY7" s="38">
        <v>94.69</v>
      </c>
      <c r="BZ7" s="38">
        <v>94.97</v>
      </c>
      <c r="CA7" s="38">
        <v>98.96</v>
      </c>
      <c r="CB7" s="38" t="s">
        <v>102</v>
      </c>
      <c r="CC7" s="38" t="s">
        <v>102</v>
      </c>
      <c r="CD7" s="38">
        <v>157</v>
      </c>
      <c r="CE7" s="38">
        <v>158.5</v>
      </c>
      <c r="CF7" s="38">
        <v>146.66999999999999</v>
      </c>
      <c r="CG7" s="38" t="s">
        <v>102</v>
      </c>
      <c r="CH7" s="38" t="s">
        <v>102</v>
      </c>
      <c r="CI7" s="38">
        <v>163.19999999999999</v>
      </c>
      <c r="CJ7" s="38">
        <v>159.78</v>
      </c>
      <c r="CK7" s="38">
        <v>159.49</v>
      </c>
      <c r="CL7" s="38">
        <v>134.52000000000001</v>
      </c>
      <c r="CM7" s="38" t="s">
        <v>102</v>
      </c>
      <c r="CN7" s="38" t="s">
        <v>102</v>
      </c>
      <c r="CO7" s="38">
        <v>71.900000000000006</v>
      </c>
      <c r="CP7" s="38">
        <v>69.59</v>
      </c>
      <c r="CQ7" s="38">
        <v>70.84</v>
      </c>
      <c r="CR7" s="38" t="s">
        <v>102</v>
      </c>
      <c r="CS7" s="38" t="s">
        <v>102</v>
      </c>
      <c r="CT7" s="38">
        <v>65.040000000000006</v>
      </c>
      <c r="CU7" s="38">
        <v>68.31</v>
      </c>
      <c r="CV7" s="38">
        <v>65.28</v>
      </c>
      <c r="CW7" s="38">
        <v>59.57</v>
      </c>
      <c r="CX7" s="38" t="s">
        <v>102</v>
      </c>
      <c r="CY7" s="38" t="s">
        <v>102</v>
      </c>
      <c r="CZ7" s="38">
        <v>96.62</v>
      </c>
      <c r="DA7" s="38">
        <v>96.77</v>
      </c>
      <c r="DB7" s="38">
        <v>96.93</v>
      </c>
      <c r="DC7" s="38" t="s">
        <v>102</v>
      </c>
      <c r="DD7" s="38" t="s">
        <v>102</v>
      </c>
      <c r="DE7" s="38">
        <v>92.55</v>
      </c>
      <c r="DF7" s="38">
        <v>92.62</v>
      </c>
      <c r="DG7" s="38">
        <v>92.72</v>
      </c>
      <c r="DH7" s="38">
        <v>95.57</v>
      </c>
      <c r="DI7" s="38" t="s">
        <v>102</v>
      </c>
      <c r="DJ7" s="38" t="s">
        <v>102</v>
      </c>
      <c r="DK7" s="38">
        <v>5.53</v>
      </c>
      <c r="DL7" s="38">
        <v>10.89</v>
      </c>
      <c r="DM7" s="38">
        <v>15.36</v>
      </c>
      <c r="DN7" s="38" t="s">
        <v>102</v>
      </c>
      <c r="DO7" s="38" t="s">
        <v>102</v>
      </c>
      <c r="DP7" s="38">
        <v>26.13</v>
      </c>
      <c r="DQ7" s="38">
        <v>26.36</v>
      </c>
      <c r="DR7" s="38">
        <v>23.79</v>
      </c>
      <c r="DS7" s="38">
        <v>36.520000000000003</v>
      </c>
      <c r="DT7" s="38" t="s">
        <v>102</v>
      </c>
      <c r="DU7" s="38" t="s">
        <v>102</v>
      </c>
      <c r="DV7" s="38">
        <v>0</v>
      </c>
      <c r="DW7" s="38">
        <v>0</v>
      </c>
      <c r="DX7" s="38">
        <v>0</v>
      </c>
      <c r="DY7" s="38" t="s">
        <v>102</v>
      </c>
      <c r="DZ7" s="38" t="s">
        <v>102</v>
      </c>
      <c r="EA7" s="38">
        <v>1.03</v>
      </c>
      <c r="EB7" s="38">
        <v>1.43</v>
      </c>
      <c r="EC7" s="38">
        <v>1.22</v>
      </c>
      <c r="ED7" s="38">
        <v>5.72</v>
      </c>
      <c r="EE7" s="38" t="s">
        <v>102</v>
      </c>
      <c r="EF7" s="38" t="s">
        <v>102</v>
      </c>
      <c r="EG7" s="38">
        <v>0.04</v>
      </c>
      <c r="EH7" s="38">
        <v>0.14000000000000001</v>
      </c>
      <c r="EI7" s="38">
        <v>0.27</v>
      </c>
      <c r="EJ7" s="38" t="s">
        <v>102</v>
      </c>
      <c r="EK7" s="38" t="s">
        <v>102</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齋藤庸爾</cp:lastModifiedBy>
  <cp:lastPrinted>2022-01-24T05:20:35Z</cp:lastPrinted>
  <dcterms:created xsi:type="dcterms:W3CDTF">2021-12-03T07:18:07Z</dcterms:created>
  <dcterms:modified xsi:type="dcterms:W3CDTF">2022-01-27T04:42:07Z</dcterms:modified>
  <cp:category/>
</cp:coreProperties>
</file>