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令和3年度\産業建設部都市住宅課\01 調査報告・報告回答\R4.02.01公営企業に係る経営分析表（令和２年度決算）の分析等について（照会）\提出\"/>
    </mc:Choice>
  </mc:AlternateContent>
  <xr:revisionPtr revIDLastSave="0" documentId="13_ncr:1_{2AA90896-9D94-4BF3-8CC4-D8D8DD66AB7D}" xr6:coauthVersionLast="36" xr6:coauthVersionMax="36" xr10:uidLastSave="{00000000-0000-0000-0000-000000000000}"/>
  <workbookProtection workbookPassword="9D77"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ML77" i="4" s="1"/>
  <c r="DY7" i="5"/>
  <c r="DX7" i="5"/>
  <c r="DW7" i="5"/>
  <c r="DV7" i="5"/>
  <c r="KH77" i="4" s="1"/>
  <c r="DJ7" i="5"/>
  <c r="DI7" i="5"/>
  <c r="CV7" i="5"/>
  <c r="CU7" i="5"/>
  <c r="LX54" i="4" s="1"/>
  <c r="CT7" i="5"/>
  <c r="CS7" i="5"/>
  <c r="CR7" i="5"/>
  <c r="CQ7" i="5"/>
  <c r="ML53" i="4" s="1"/>
  <c r="CP7" i="5"/>
  <c r="CO7" i="5"/>
  <c r="LJ53" i="4" s="1"/>
  <c r="CN7" i="5"/>
  <c r="CM7" i="5"/>
  <c r="KH53" i="4" s="1"/>
  <c r="CK7" i="5"/>
  <c r="CJ7" i="5"/>
  <c r="CI7" i="5"/>
  <c r="CH7" i="5"/>
  <c r="HH54" i="4" s="1"/>
  <c r="CG7" i="5"/>
  <c r="CF7" i="5"/>
  <c r="CE7" i="5"/>
  <c r="CD7" i="5"/>
  <c r="HV53" i="4" s="1"/>
  <c r="CC7" i="5"/>
  <c r="CB7" i="5"/>
  <c r="BZ7" i="5"/>
  <c r="BY7" i="5"/>
  <c r="EV54" i="4" s="1"/>
  <c r="BX7" i="5"/>
  <c r="BW7" i="5"/>
  <c r="DT54" i="4" s="1"/>
  <c r="BV7" i="5"/>
  <c r="BU7" i="5"/>
  <c r="BT7" i="5"/>
  <c r="BS7" i="5"/>
  <c r="BR7" i="5"/>
  <c r="BQ7" i="5"/>
  <c r="BO7" i="5"/>
  <c r="BN7" i="5"/>
  <c r="BH54" i="4" s="1"/>
  <c r="BM7" i="5"/>
  <c r="BL7" i="5"/>
  <c r="BK7" i="5"/>
  <c r="BJ7" i="5"/>
  <c r="BI7" i="5"/>
  <c r="BH7" i="5"/>
  <c r="AT53" i="4" s="1"/>
  <c r="BG7" i="5"/>
  <c r="BF7" i="5"/>
  <c r="R53" i="4" s="1"/>
  <c r="BD7" i="5"/>
  <c r="BC7" i="5"/>
  <c r="IJ32" i="4" s="1"/>
  <c r="BB7" i="5"/>
  <c r="BA7" i="5"/>
  <c r="AZ7" i="5"/>
  <c r="AY7" i="5"/>
  <c r="IX31" i="4" s="1"/>
  <c r="AX7" i="5"/>
  <c r="AW7" i="5"/>
  <c r="HV31" i="4" s="1"/>
  <c r="AV7" i="5"/>
  <c r="AU7" i="5"/>
  <c r="GT31" i="4" s="1"/>
  <c r="AS7" i="5"/>
  <c r="AR7" i="5"/>
  <c r="AQ7" i="5"/>
  <c r="AP7" i="5"/>
  <c r="DT32" i="4" s="1"/>
  <c r="AO7" i="5"/>
  <c r="AN7" i="5"/>
  <c r="FJ31" i="4" s="1"/>
  <c r="AM7" i="5"/>
  <c r="AL7" i="5"/>
  <c r="AK7" i="5"/>
  <c r="AJ7" i="5"/>
  <c r="AH7" i="5"/>
  <c r="AG7" i="5"/>
  <c r="BH32" i="4" s="1"/>
  <c r="AF7" i="5"/>
  <c r="AE7" i="5"/>
  <c r="AF32" i="4" s="1"/>
  <c r="AD7" i="5"/>
  <c r="AC7" i="5"/>
  <c r="BV31" i="4" s="1"/>
  <c r="AB7" i="5"/>
  <c r="AA7" i="5"/>
  <c r="Z7" i="5"/>
  <c r="Y7" i="5"/>
  <c r="R31" i="4" s="1"/>
  <c r="X7" i="5"/>
  <c r="W7" i="5"/>
  <c r="JV10" i="4" s="1"/>
  <c r="V7" i="5"/>
  <c r="U7" i="5"/>
  <c r="LO8" i="4" s="1"/>
  <c r="T7" i="5"/>
  <c r="S7" i="5"/>
  <c r="R7" i="5"/>
  <c r="Q7" i="5"/>
  <c r="CF10" i="4" s="1"/>
  <c r="P7" i="5"/>
  <c r="O7" i="5"/>
  <c r="B10" i="4" s="1"/>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H78" i="4"/>
  <c r="IX78" i="4"/>
  <c r="IJ78" i="4"/>
  <c r="HV78" i="4"/>
  <c r="HH78" i="4"/>
  <c r="GT78" i="4"/>
  <c r="BV78" i="4"/>
  <c r="BH78" i="4"/>
  <c r="AT78" i="4"/>
  <c r="AF78" i="4"/>
  <c r="R78" i="4"/>
  <c r="LX77" i="4"/>
  <c r="LJ77" i="4"/>
  <c r="KV77" i="4"/>
  <c r="IX77" i="4"/>
  <c r="IJ77" i="4"/>
  <c r="HV77" i="4"/>
  <c r="HH77" i="4"/>
  <c r="GT77" i="4"/>
  <c r="BV77" i="4"/>
  <c r="BH77" i="4"/>
  <c r="AT77" i="4"/>
  <c r="AF77" i="4"/>
  <c r="R77" i="4"/>
  <c r="CU76" i="4"/>
  <c r="CU67" i="4"/>
  <c r="ML54" i="4"/>
  <c r="LJ54" i="4"/>
  <c r="KV54" i="4"/>
  <c r="KH54" i="4"/>
  <c r="IX54" i="4"/>
  <c r="IJ54" i="4"/>
  <c r="HV54" i="4"/>
  <c r="GT54" i="4"/>
  <c r="FJ54" i="4"/>
  <c r="EH54" i="4"/>
  <c r="DF54" i="4"/>
  <c r="BV54" i="4"/>
  <c r="AT54" i="4"/>
  <c r="AF54" i="4"/>
  <c r="R54" i="4"/>
  <c r="LX53" i="4"/>
  <c r="KV53" i="4"/>
  <c r="IX53" i="4"/>
  <c r="IJ53" i="4"/>
  <c r="HH53" i="4"/>
  <c r="GT53" i="4"/>
  <c r="FJ53" i="4"/>
  <c r="EV53" i="4"/>
  <c r="EH53" i="4"/>
  <c r="DT53" i="4"/>
  <c r="DF53" i="4"/>
  <c r="BV53" i="4"/>
  <c r="BH53" i="4"/>
  <c r="AF53" i="4"/>
  <c r="IX32" i="4"/>
  <c r="HV32" i="4"/>
  <c r="HH32" i="4"/>
  <c r="GT32" i="4"/>
  <c r="FJ32" i="4"/>
  <c r="EV32" i="4"/>
  <c r="EH32" i="4"/>
  <c r="DF32" i="4"/>
  <c r="BV32" i="4"/>
  <c r="AT32" i="4"/>
  <c r="R32" i="4"/>
  <c r="IJ31" i="4"/>
  <c r="HH31" i="4"/>
  <c r="EV31" i="4"/>
  <c r="EH31" i="4"/>
  <c r="DT31" i="4"/>
  <c r="DF31" i="4"/>
  <c r="BH31" i="4"/>
  <c r="AT31" i="4"/>
  <c r="AF31" i="4"/>
  <c r="LO10" i="4"/>
  <c r="IC10" i="4"/>
  <c r="DU10" i="4"/>
  <c r="AQ10" i="4"/>
  <c r="JV8" i="4"/>
  <c r="IC8" i="4"/>
  <c r="FJ8" i="4"/>
  <c r="CF8" i="4"/>
  <c r="AQ8" i="4"/>
  <c r="B8" i="4"/>
  <c r="M88" i="4" l="1"/>
  <c r="B6" i="4"/>
  <c r="D11" i="5"/>
  <c r="HV52" i="4" s="1"/>
  <c r="BV30" i="4"/>
  <c r="BV76" i="4"/>
  <c r="IX52" i="4"/>
  <c r="FJ52" i="4"/>
  <c r="IX30" i="4"/>
  <c r="ML76" i="4"/>
  <c r="BV52" i="4"/>
  <c r="FJ30" i="4"/>
  <c r="IX76" i="4"/>
  <c r="ML52" i="4"/>
  <c r="C11" i="5"/>
  <c r="EH30" i="4"/>
  <c r="E11" i="5"/>
  <c r="B11" i="5"/>
  <c r="AT76" i="4" l="1"/>
  <c r="EH52" i="4"/>
  <c r="AT30" i="4"/>
  <c r="HV76" i="4"/>
  <c r="LJ52" i="4"/>
  <c r="HV30" i="4"/>
  <c r="LJ76" i="4"/>
  <c r="AT52" i="4"/>
  <c r="EV30" i="4"/>
  <c r="IJ76" i="4"/>
  <c r="LX52" i="4"/>
  <c r="BH30" i="4"/>
  <c r="BH76" i="4"/>
  <c r="EV52" i="4"/>
  <c r="IJ30" i="4"/>
  <c r="LX76" i="4"/>
  <c r="BH52" i="4"/>
  <c r="IJ52" i="4"/>
  <c r="KV76" i="4"/>
  <c r="DT30" i="4"/>
  <c r="AF76" i="4"/>
  <c r="DT52" i="4"/>
  <c r="HH30" i="4"/>
  <c r="HH76" i="4"/>
  <c r="KV52" i="4"/>
  <c r="AF30" i="4"/>
  <c r="HH52" i="4"/>
  <c r="AF52" i="4"/>
  <c r="KH52" i="4"/>
  <c r="R76" i="4"/>
  <c r="GT52" i="4"/>
  <c r="KH76" i="4"/>
  <c r="R52" i="4"/>
  <c r="DF30" i="4"/>
  <c r="GT76" i="4"/>
  <c r="R30" i="4"/>
  <c r="DF52" i="4"/>
  <c r="GT30" i="4"/>
</calcChain>
</file>

<file path=xl/sharedStrings.xml><?xml version="1.0" encoding="utf-8"?>
<sst xmlns="http://schemas.openxmlformats.org/spreadsheetml/2006/main" count="302" uniqueCount="142">
  <si>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</si>
  <si>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</si>
  <si>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</si>
  <si>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</si>
  <si>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</si>
  <si>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</si>
  <si>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</si>
  <si>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</si>
  <si>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</si>
  <si>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</si>
  <si>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</si>
  <si>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</si>
  <si>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</si>
  <si>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</si>
  <si>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</si>
  <si>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</si>
  <si>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</si>
  <si>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</si>
  <si>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</si>
  <si>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</si>
  <si>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</si>
  <si>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</si>
  <si>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</si>
  <si>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</si>
  <si>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</si>
  <si>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</si>
  <si>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</si>
  <si>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</si>
  <si>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</si>
  <si>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</si>
  <si>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</si>
  <si>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</si>
  <si>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</si>
  <si>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</si>
  <si>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</si>
  <si>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</si>
  <si>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</si>
  <si>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</si>
  <si>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</si>
  <si>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</si>
  <si>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</si>
  <si>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</si>
  <si>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</si>
  <si>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</si>
  <si>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</si>
  <si>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</si>
  <si>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</si>
  <si>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</si>
  <si>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</si>
  <si>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</si>
  <si>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</si>
  <si>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</si>
  <si>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</si>
  <si>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</si>
  <si>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</si>
  <si>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</si>
  <si>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</si>
  <si>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</si>
  <si>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</si>
  <si>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</si>
  <si>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</si>
  <si>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</si>
  <si>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</si>
  <si>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</si>
  <si>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</si>
  <si>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</si>
  <si>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</si>
  <si>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</si>
  <si>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</si>
  <si>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</si>
  <si>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</si>
  <si>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</si>
  <si>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</si>
  <si>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</si>
  <si>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</si>
  <si>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</si>
  <si>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</si>
  <si>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</si>
  <si>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</si>
  <si>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</si>
  <si>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</si>
  <si>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</si>
  <si>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</si>
  <si>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</si>
  <si>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</si>
  <si>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</si>
  <si>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</si>
  <si>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</si>
  <si>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</si>
  <si>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</si>
  <si>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</si>
  <si>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</si>
  <si>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</si>
  <si>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</si>
  <si>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</si>
  <si>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</si>
  <si>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</si>
  <si>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</si>
  <si>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</si>
  <si>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</si>
  <si>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</si>
  <si>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</si>
  <si>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</si>
  <si>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</si>
  <si>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</si>
  <si>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</si>
  <si>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</si>
  <si>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</si>
  <si>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</si>
  <si>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</si>
  <si>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</si>
  <si>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</si>
  <si>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</si>
  <si>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</si>
  <si>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</si>
  <si>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</si>
  <si>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</si>
  <si>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</si>
  <si>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</si>
  <si>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</si>
  <si>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</si>
  <si>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</si>
  <si>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伊予市</t>
  </si>
  <si>
    <t>都市総合文化施設</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</si>
  <si>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</si>
  <si>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</si>
  <si>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</si>
  <si>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</si>
  <si>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</si>
  <si>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</si>
  <si>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</si>
  <si>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</si>
  <si>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</si>
  <si>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</si>
  <si>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</si>
  <si>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</si>
  <si>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</si>
  <si>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Ａ２Ｂ１</t>
    <phoneticPr fontId="5"/>
  </si>
  <si>
    <t>　企業債を活用していないため、企業債残高対料金収入比率は健全な状態であるが、老朽化が進んでいる施設であるため、今後も定期的な投資が必要になる見込みである。当市の財政状況は、今後も厳しい状況が続くと考えられるため、計画的に投資を行うと同時に、施設の有効活用を模索する必要がある。</t>
    <rPh sb="1" eb="3">
      <t>キギョウ</t>
    </rPh>
    <rPh sb="3" eb="4">
      <t>サイ</t>
    </rPh>
    <rPh sb="5" eb="7">
      <t>カツヨウ</t>
    </rPh>
    <rPh sb="15" eb="17">
      <t>キギョウ</t>
    </rPh>
    <rPh sb="17" eb="18">
      <t>サイ</t>
    </rPh>
    <rPh sb="18" eb="20">
      <t>ザンダカ</t>
    </rPh>
    <rPh sb="20" eb="21">
      <t>タイ</t>
    </rPh>
    <rPh sb="21" eb="23">
      <t>リョウキン</t>
    </rPh>
    <rPh sb="23" eb="25">
      <t>シュウニュウ</t>
    </rPh>
    <rPh sb="25" eb="27">
      <t>ヒリツ</t>
    </rPh>
    <rPh sb="28" eb="30">
      <t>ケンゼン</t>
    </rPh>
    <rPh sb="31" eb="33">
      <t>ジョウタイ</t>
    </rPh>
    <rPh sb="38" eb="41">
      <t>ロウキュウカ</t>
    </rPh>
    <rPh sb="42" eb="43">
      <t>スス</t>
    </rPh>
    <rPh sb="47" eb="49">
      <t>シセツ</t>
    </rPh>
    <rPh sb="55" eb="57">
      <t>コンゴ</t>
    </rPh>
    <rPh sb="58" eb="61">
      <t>テイキテキ</t>
    </rPh>
    <rPh sb="62" eb="64">
      <t>トウシ</t>
    </rPh>
    <rPh sb="65" eb="67">
      <t>ヒツヨウ</t>
    </rPh>
    <rPh sb="70" eb="72">
      <t>ミコ</t>
    </rPh>
    <rPh sb="77" eb="79">
      <t>トウシ</t>
    </rPh>
    <rPh sb="80" eb="82">
      <t>ザイセイ</t>
    </rPh>
    <rPh sb="82" eb="84">
      <t>ジョウキョウ</t>
    </rPh>
    <rPh sb="86" eb="88">
      <t>コンゴ</t>
    </rPh>
    <rPh sb="89" eb="90">
      <t>キビ</t>
    </rPh>
    <rPh sb="92" eb="94">
      <t>ジョウキョウ</t>
    </rPh>
    <rPh sb="95" eb="96">
      <t>ツヅ</t>
    </rPh>
    <rPh sb="98" eb="99">
      <t>カンガ</t>
    </rPh>
    <rPh sb="106" eb="109">
      <t>ケイカクテキ</t>
    </rPh>
    <rPh sb="110" eb="112">
      <t>トウシ</t>
    </rPh>
    <rPh sb="113" eb="114">
      <t>オコナ</t>
    </rPh>
    <rPh sb="116" eb="118">
      <t>ドウジ</t>
    </rPh>
    <rPh sb="120" eb="122">
      <t>シセツ</t>
    </rPh>
    <rPh sb="123" eb="125">
      <t>ユウコウ</t>
    </rPh>
    <rPh sb="125" eb="127">
      <t>カツヨウ</t>
    </rPh>
    <rPh sb="128" eb="130">
      <t>モサク</t>
    </rPh>
    <rPh sb="132" eb="134">
      <t>ヒツヨウ</t>
    </rPh>
    <phoneticPr fontId="5"/>
  </si>
  <si>
    <t>　新型コロナウイルス感染症の影響により、宿泊者数・利用者数共に大幅に減少した。
　今後、新型コロナウイルス感染症の影響がいつまで続くのか不透明な状況ではあるが、コロナ後の宿泊利用者の回復に努めると共に、さらに利用者数が拡大できるよう努める必要がある。</t>
    <rPh sb="1" eb="3">
      <t>シンガタ</t>
    </rPh>
    <rPh sb="10" eb="13">
      <t>カンセンショウ</t>
    </rPh>
    <rPh sb="14" eb="16">
      <t>エイキョウ</t>
    </rPh>
    <rPh sb="20" eb="23">
      <t>シュクハクシャ</t>
    </rPh>
    <rPh sb="23" eb="24">
      <t>スウ</t>
    </rPh>
    <rPh sb="25" eb="28">
      <t>リヨウシャ</t>
    </rPh>
    <rPh sb="28" eb="29">
      <t>スウ</t>
    </rPh>
    <rPh sb="29" eb="30">
      <t>トモ</t>
    </rPh>
    <rPh sb="31" eb="33">
      <t>オオハバ</t>
    </rPh>
    <rPh sb="34" eb="36">
      <t>ゲンショウ</t>
    </rPh>
    <rPh sb="41" eb="43">
      <t>コンゴ</t>
    </rPh>
    <rPh sb="64" eb="65">
      <t>ツヅ</t>
    </rPh>
    <rPh sb="68" eb="71">
      <t>フトウメイ</t>
    </rPh>
    <rPh sb="72" eb="74">
      <t>ジョウキョウ</t>
    </rPh>
    <rPh sb="83" eb="84">
      <t>ゴ</t>
    </rPh>
    <rPh sb="85" eb="87">
      <t>シュクハク</t>
    </rPh>
    <rPh sb="87" eb="89">
      <t>リヨウ</t>
    </rPh>
    <rPh sb="89" eb="90">
      <t>シャ</t>
    </rPh>
    <rPh sb="91" eb="93">
      <t>カイフク</t>
    </rPh>
    <rPh sb="94" eb="95">
      <t>ツト</t>
    </rPh>
    <rPh sb="98" eb="99">
      <t>トモ</t>
    </rPh>
    <rPh sb="107" eb="108">
      <t>スウ</t>
    </rPh>
    <rPh sb="109" eb="111">
      <t>カクダイ</t>
    </rPh>
    <rPh sb="116" eb="117">
      <t>ツト</t>
    </rPh>
    <rPh sb="119" eb="121">
      <t>ヒツヨウ</t>
    </rPh>
    <phoneticPr fontId="5"/>
  </si>
  <si>
    <t>　R2年度は、新型コロナウイルス感染症の影響が前年度よりも更に大きくなり、経営状況が非常に悪化した。この影響は数年に渡ると考えられるため、あらゆる方法でコロナ後の利用者拡大を図る必要がある。
　また、施設建設から40年が経過しており、施設の老朽化に伴い修繕費の増加で他会計補助金からの繰入金も増加することが予想されるが、施設の改修に当たっては、優先順位を明確にし、費用対効果の高い投資になるよう配慮する必要がある。</t>
    <phoneticPr fontId="5"/>
  </si>
  <si>
    <t>　R2年度は、新型コロナウイルス感染症の影響で利用者が激減しており、収益的収支比率が100％を大きく下回るなど、すべての数値が大幅に悪化している。
　しかしながら、類似施設と比較すると売上高人件費比率は低い傾向にあり、人件費は抑制されていると言える。</t>
    <rPh sb="3" eb="5">
      <t>ネンド</t>
    </rPh>
    <rPh sb="23" eb="26">
      <t>リヨウシャ</t>
    </rPh>
    <rPh sb="27" eb="29">
      <t>ゲキゲン</t>
    </rPh>
    <rPh sb="34" eb="37">
      <t>シュウエキテキ</t>
    </rPh>
    <rPh sb="37" eb="39">
      <t>シュウシ</t>
    </rPh>
    <rPh sb="39" eb="41">
      <t>ヒリツ</t>
    </rPh>
    <rPh sb="47" eb="48">
      <t>オオ</t>
    </rPh>
    <rPh sb="50" eb="52">
      <t>シタマワ</t>
    </rPh>
    <rPh sb="63" eb="65">
      <t>オオハバ</t>
    </rPh>
    <rPh sb="66" eb="68">
      <t>アッカ</t>
    </rPh>
    <rPh sb="82" eb="84">
      <t>ルイジ</t>
    </rPh>
    <rPh sb="84" eb="86">
      <t>シセツ</t>
    </rPh>
    <rPh sb="87" eb="89">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</si>
</sst>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1864</c:v>
                </c:pt>
                <c:pt idx="1">
                  <c:v>1190</c:v>
                </c:pt>
                <c:pt idx="2">
                  <c:v>617</c:v>
                </c:pt>
                <c:pt idx="3">
                  <c:v>1403</c:v>
                </c:pt>
                <c:pt idx="4">
                  <c:v>11829</c:v>
                </c:pt>
              </c:numCache>
            </c:numRef>
          </c:val>
          <c:extLst>
            <c:ext xmlns:c16="http://schemas.microsoft.com/office/drawing/2014/chart" uri="{C3380CC4-5D6E-409C-BE32-E72D297353CC}">
              <c16:uniqueId val="{00000000-5857-41A2-9D13-ED64472D8A83}"/>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2406</c:v>
                </c:pt>
                <c:pt idx="1">
                  <c:v>3121</c:v>
                </c:pt>
                <c:pt idx="2">
                  <c:v>3438</c:v>
                </c:pt>
                <c:pt idx="3">
                  <c:v>4380</c:v>
                </c:pt>
                <c:pt idx="4">
                  <c:v>16253</c:v>
                </c:pt>
              </c:numCache>
            </c:numRef>
          </c:val>
          <c:smooth val="0"/>
          <c:extLst>
            <c:ext xmlns:c16="http://schemas.microsoft.com/office/drawing/2014/chart" uri="{C3380CC4-5D6E-409C-BE32-E72D297353CC}">
              <c16:uniqueId val="{00000001-5857-41A2-9D13-ED64472D8A83}"/>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22.9</c:v>
                </c:pt>
                <c:pt idx="1">
                  <c:v>12.1</c:v>
                </c:pt>
                <c:pt idx="2">
                  <c:v>8.8000000000000007</c:v>
                </c:pt>
                <c:pt idx="3">
                  <c:v>8.3000000000000007</c:v>
                </c:pt>
                <c:pt idx="4">
                  <c:v>30.1</c:v>
                </c:pt>
              </c:numCache>
            </c:numRef>
          </c:val>
          <c:extLst>
            <c:ext xmlns:c16="http://schemas.microsoft.com/office/drawing/2014/chart" uri="{C3380CC4-5D6E-409C-BE32-E72D297353CC}">
              <c16:uniqueId val="{00000000-1A95-4F25-A496-903B2BAC76C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25.1</c:v>
                </c:pt>
                <c:pt idx="1">
                  <c:v>21.9</c:v>
                </c:pt>
                <c:pt idx="2">
                  <c:v>24.2</c:v>
                </c:pt>
                <c:pt idx="3">
                  <c:v>30.1</c:v>
                </c:pt>
                <c:pt idx="4">
                  <c:v>38.1</c:v>
                </c:pt>
              </c:numCache>
            </c:numRef>
          </c:val>
          <c:smooth val="0"/>
          <c:extLst>
            <c:ext xmlns:c16="http://schemas.microsoft.com/office/drawing/2014/chart" uri="{C3380CC4-5D6E-409C-BE32-E72D297353CC}">
              <c16:uniqueId val="{00000001-1A95-4F25-A496-903B2BAC76C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106</c:v>
                </c:pt>
                <c:pt idx="1">
                  <c:v>106.3</c:v>
                </c:pt>
                <c:pt idx="2">
                  <c:v>105.6</c:v>
                </c:pt>
                <c:pt idx="3">
                  <c:v>100.6</c:v>
                </c:pt>
                <c:pt idx="4">
                  <c:v>80</c:v>
                </c:pt>
              </c:numCache>
            </c:numRef>
          </c:val>
          <c:extLst>
            <c:ext xmlns:c16="http://schemas.microsoft.com/office/drawing/2014/chart" uri="{C3380CC4-5D6E-409C-BE32-E72D297353CC}">
              <c16:uniqueId val="{00000000-E50A-4B1F-B606-F26F16BCF44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101.3</c:v>
                </c:pt>
                <c:pt idx="1">
                  <c:v>98.1</c:v>
                </c:pt>
                <c:pt idx="2">
                  <c:v>100.3</c:v>
                </c:pt>
                <c:pt idx="3">
                  <c:v>100.9</c:v>
                </c:pt>
                <c:pt idx="4">
                  <c:v>105.2</c:v>
                </c:pt>
              </c:numCache>
            </c:numRef>
          </c:val>
          <c:smooth val="0"/>
          <c:extLst>
            <c:ext xmlns:c16="http://schemas.microsoft.com/office/drawing/2014/chart" uri="{C3380CC4-5D6E-409C-BE32-E72D297353CC}">
              <c16:uniqueId val="{00000001-E50A-4B1F-B606-F26F16BCF44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-4107</c:v>
                </c:pt>
                <c:pt idx="1">
                  <c:v>8861</c:v>
                </c:pt>
                <c:pt idx="2">
                  <c:v>14725</c:v>
                </c:pt>
                <c:pt idx="3">
                  <c:v>-19658</c:v>
                </c:pt>
                <c:pt idx="4">
                  <c:v>-193611</c:v>
                </c:pt>
              </c:numCache>
            </c:numRef>
          </c:val>
          <c:extLst>
            <c:ext xmlns:c16="http://schemas.microsoft.com/office/drawing/2014/chart" uri="{C3380CC4-5D6E-409C-BE32-E72D297353CC}">
              <c16:uniqueId val="{00000000-890E-44D0-BBB8-3EA27EF0BAE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3978</c:v>
                </c:pt>
                <c:pt idx="1">
                  <c:v>1704</c:v>
                </c:pt>
                <c:pt idx="2">
                  <c:v>-202</c:v>
                </c:pt>
                <c:pt idx="3">
                  <c:v>-9940</c:v>
                </c:pt>
                <c:pt idx="4">
                  <c:v>-40673</c:v>
                </c:pt>
              </c:numCache>
            </c:numRef>
          </c:val>
          <c:smooth val="0"/>
          <c:extLst>
            <c:ext xmlns:c16="http://schemas.microsoft.com/office/drawing/2014/chart" uri="{C3380CC4-5D6E-409C-BE32-E72D297353CC}">
              <c16:uniqueId val="{00000001-890E-44D0-BBB8-3EA27EF0BAE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-0.9</c:v>
                </c:pt>
                <c:pt idx="1">
                  <c:v>2</c:v>
                </c:pt>
                <c:pt idx="2">
                  <c:v>3.2</c:v>
                </c:pt>
                <c:pt idx="3">
                  <c:v>-4.5999999999999996</c:v>
                </c:pt>
                <c:pt idx="4">
                  <c:v>-90.3</c:v>
                </c:pt>
              </c:numCache>
            </c:numRef>
          </c:val>
          <c:extLst>
            <c:ext xmlns:c16="http://schemas.microsoft.com/office/drawing/2014/chart" uri="{C3380CC4-5D6E-409C-BE32-E72D297353CC}">
              <c16:uniqueId val="{00000000-C3AD-4936-8C90-A1E7A375B14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-27.5</c:v>
                </c:pt>
                <c:pt idx="1">
                  <c:v>-27.3</c:v>
                </c:pt>
                <c:pt idx="2">
                  <c:v>-38.700000000000003</c:v>
                </c:pt>
                <c:pt idx="3">
                  <c:v>-51.3</c:v>
                </c:pt>
                <c:pt idx="4">
                  <c:v>-106.5</c:v>
                </c:pt>
              </c:numCache>
            </c:numRef>
          </c:val>
          <c:smooth val="0"/>
          <c:extLst>
            <c:ext xmlns:c16="http://schemas.microsoft.com/office/drawing/2014/chart" uri="{C3380CC4-5D6E-409C-BE32-E72D297353CC}">
              <c16:uniqueId val="{00000001-C3AD-4936-8C90-A1E7A375B14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36.799999999999997</c:v>
                </c:pt>
                <c:pt idx="1">
                  <c:v>36.9</c:v>
                </c:pt>
                <c:pt idx="2">
                  <c:v>36</c:v>
                </c:pt>
                <c:pt idx="3">
                  <c:v>41.7</c:v>
                </c:pt>
                <c:pt idx="4">
                  <c:v>65.400000000000006</c:v>
                </c:pt>
              </c:numCache>
            </c:numRef>
          </c:val>
          <c:extLst>
            <c:ext xmlns:c16="http://schemas.microsoft.com/office/drawing/2014/chart" uri="{C3380CC4-5D6E-409C-BE32-E72D297353CC}">
              <c16:uniqueId val="{00000000-3E73-474B-BB8C-3B1A8042765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36.6</c:v>
                </c:pt>
                <c:pt idx="1">
                  <c:v>38.5</c:v>
                </c:pt>
                <c:pt idx="2">
                  <c:v>39.1</c:v>
                </c:pt>
                <c:pt idx="3">
                  <c:v>47.7</c:v>
                </c:pt>
                <c:pt idx="4">
                  <c:v>90.9</c:v>
                </c:pt>
              </c:numCache>
            </c:numRef>
          </c:val>
          <c:smooth val="0"/>
          <c:extLst>
            <c:ext xmlns:c16="http://schemas.microsoft.com/office/drawing/2014/chart" uri="{C3380CC4-5D6E-409C-BE32-E72D297353CC}">
              <c16:uniqueId val="{00000001-3E73-474B-BB8C-3B1A8042765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16.7</c:v>
                </c:pt>
                <c:pt idx="1">
                  <c:v>15.9</c:v>
                </c:pt>
                <c:pt idx="2">
                  <c:v>16.5</c:v>
                </c:pt>
                <c:pt idx="3">
                  <c:v>15.8</c:v>
                </c:pt>
                <c:pt idx="4">
                  <c:v>8.6999999999999993</c:v>
                </c:pt>
              </c:numCache>
            </c:numRef>
          </c:val>
          <c:extLst>
            <c:ext xmlns:c16="http://schemas.microsoft.com/office/drawing/2014/chart" uri="{C3380CC4-5D6E-409C-BE32-E72D297353CC}">
              <c16:uniqueId val="{00000000-B39F-4C2A-A4D5-B3610D915B9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14.5</c:v>
                </c:pt>
                <c:pt idx="1">
                  <c:v>16.2</c:v>
                </c:pt>
                <c:pt idx="2">
                  <c:v>14.2</c:v>
                </c:pt>
                <c:pt idx="3">
                  <c:v>13.2</c:v>
                </c:pt>
                <c:pt idx="4">
                  <c:v>5</c:v>
                </c:pt>
              </c:numCache>
            </c:numRef>
          </c:val>
          <c:smooth val="0"/>
          <c:extLst>
            <c:ext xmlns:c16="http://schemas.microsoft.com/office/drawing/2014/chart" uri="{C3380CC4-5D6E-409C-BE32-E72D297353CC}">
              <c16:uniqueId val="{00000001-B39F-4C2A-A4D5-B3610D915B9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F4-4CA5-AAD5-C347961C0D6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36.200000000000003</c:v>
                </c:pt>
                <c:pt idx="1">
                  <c:v>21.1</c:v>
                </c:pt>
                <c:pt idx="2">
                  <c:v>8.5</c:v>
                </c:pt>
                <c:pt idx="3">
                  <c:v>0</c:v>
                </c:pt>
                <c:pt idx="4">
                  <c:v>0</c:v>
                </c:pt>
              </c:numCache>
            </c:numRef>
          </c:val>
          <c:smooth val="0"/>
          <c:extLst>
            <c:ext xmlns:c16="http://schemas.microsoft.com/office/drawing/2014/chart" uri="{C3380CC4-5D6E-409C-BE32-E72D297353CC}">
              <c16:uniqueId val="{00000001-8CF4-4CA5-AAD5-C347961C0D6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9C87-4687-BC12-7C71EF76E1A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C87-4687-BC12-7C71EF76E1A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A058-4338-89EF-77800B1DA07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058-4338-89EF-77800B1DA07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1.17E-2</c:v>
                </c:pt>
                <c:pt idx="1">
                  <c:v>7.1999999999999998E-3</c:v>
                </c:pt>
                <c:pt idx="2">
                  <c:v>1.03E-2</c:v>
                </c:pt>
                <c:pt idx="3">
                  <c:v>7.4999999999999997E-3</c:v>
                </c:pt>
                <c:pt idx="4">
                  <c:v>1.5100000000000001E-2</c:v>
                </c:pt>
              </c:numCache>
            </c:numRef>
          </c:val>
          <c:smooth val="0"/>
          <c:extLst>
            <c:ext xmlns:c16="http://schemas.microsoft.com/office/drawing/2014/chart" uri="{C3380CC4-5D6E-409C-BE32-E72D297353CC}">
              <c16:uniqueId val="{00000000-2468-479C-BBD6-422F687320F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#N/A</c:v>
                </c:pt>
                <c:pt idx="1">
                  <c:v>0</c:v>
                </c:pt>
                <c:pt idx="2">
                  <c:v>3.8999999999999998E-3</c:v>
                </c:pt>
                <c:pt idx="3">
                  <c:v>3.5999999999999999E-3</c:v>
                </c:pt>
                <c:pt idx="4">
                  <c:v>2.8999999999999998E-3</c:v>
                </c:pt>
              </c:numCache>
            </c:numRef>
          </c:val>
          <c:smooth val="0"/>
          <c:extLst>
            <c:ext xmlns:c16="http://schemas.microsoft.com/office/drawing/2014/chart" uri="{C3380CC4-5D6E-409C-BE32-E72D297353CC}">
              <c16:uniqueId val="{00000001-2468-479C-BBD6-422F687320F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愛媛県伊予市　都市総合文化施設</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4731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50.8</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11058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275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79.599999999999994</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106</v>
      </c>
      <c r="S31" s="126"/>
      <c r="T31" s="126"/>
      <c r="U31" s="126"/>
      <c r="V31" s="126"/>
      <c r="W31" s="126"/>
      <c r="X31" s="126"/>
      <c r="Y31" s="126"/>
      <c r="Z31" s="126"/>
      <c r="AA31" s="126"/>
      <c r="AB31" s="126"/>
      <c r="AC31" s="126"/>
      <c r="AD31" s="126"/>
      <c r="AE31" s="126"/>
      <c r="AF31" s="126">
        <f>データ!Z7</f>
        <v>106.3</v>
      </c>
      <c r="AG31" s="126"/>
      <c r="AH31" s="126"/>
      <c r="AI31" s="126"/>
      <c r="AJ31" s="126"/>
      <c r="AK31" s="126"/>
      <c r="AL31" s="126"/>
      <c r="AM31" s="126"/>
      <c r="AN31" s="126"/>
      <c r="AO31" s="126"/>
      <c r="AP31" s="126"/>
      <c r="AQ31" s="126"/>
      <c r="AR31" s="126"/>
      <c r="AS31" s="126"/>
      <c r="AT31" s="126">
        <f>データ!AA7</f>
        <v>105.6</v>
      </c>
      <c r="AU31" s="126"/>
      <c r="AV31" s="126"/>
      <c r="AW31" s="126"/>
      <c r="AX31" s="126"/>
      <c r="AY31" s="126"/>
      <c r="AZ31" s="126"/>
      <c r="BA31" s="126"/>
      <c r="BB31" s="126"/>
      <c r="BC31" s="126"/>
      <c r="BD31" s="126"/>
      <c r="BE31" s="126"/>
      <c r="BF31" s="126"/>
      <c r="BG31" s="126"/>
      <c r="BH31" s="126">
        <f>データ!AB7</f>
        <v>100.6</v>
      </c>
      <c r="BI31" s="126"/>
      <c r="BJ31" s="126"/>
      <c r="BK31" s="126"/>
      <c r="BL31" s="126"/>
      <c r="BM31" s="126"/>
      <c r="BN31" s="126"/>
      <c r="BO31" s="126"/>
      <c r="BP31" s="126"/>
      <c r="BQ31" s="126"/>
      <c r="BR31" s="126"/>
      <c r="BS31" s="126"/>
      <c r="BT31" s="126"/>
      <c r="BU31" s="126"/>
      <c r="BV31" s="126">
        <f>データ!AC7</f>
        <v>80</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22.9</v>
      </c>
      <c r="DG31" s="126"/>
      <c r="DH31" s="126"/>
      <c r="DI31" s="126"/>
      <c r="DJ31" s="126"/>
      <c r="DK31" s="126"/>
      <c r="DL31" s="126"/>
      <c r="DM31" s="126"/>
      <c r="DN31" s="126"/>
      <c r="DO31" s="126"/>
      <c r="DP31" s="126"/>
      <c r="DQ31" s="126"/>
      <c r="DR31" s="126"/>
      <c r="DS31" s="126"/>
      <c r="DT31" s="126">
        <f>データ!AK7</f>
        <v>12.1</v>
      </c>
      <c r="DU31" s="126"/>
      <c r="DV31" s="126"/>
      <c r="DW31" s="126"/>
      <c r="DX31" s="126"/>
      <c r="DY31" s="126"/>
      <c r="DZ31" s="126"/>
      <c r="EA31" s="126"/>
      <c r="EB31" s="126"/>
      <c r="EC31" s="126"/>
      <c r="ED31" s="126"/>
      <c r="EE31" s="126"/>
      <c r="EF31" s="126"/>
      <c r="EG31" s="126"/>
      <c r="EH31" s="126">
        <f>データ!AL7</f>
        <v>8.8000000000000007</v>
      </c>
      <c r="EI31" s="126"/>
      <c r="EJ31" s="126"/>
      <c r="EK31" s="126"/>
      <c r="EL31" s="126"/>
      <c r="EM31" s="126"/>
      <c r="EN31" s="126"/>
      <c r="EO31" s="126"/>
      <c r="EP31" s="126"/>
      <c r="EQ31" s="126"/>
      <c r="ER31" s="126"/>
      <c r="ES31" s="126"/>
      <c r="ET31" s="126"/>
      <c r="EU31" s="126"/>
      <c r="EV31" s="126">
        <f>データ!AM7</f>
        <v>8.3000000000000007</v>
      </c>
      <c r="EW31" s="126"/>
      <c r="EX31" s="126"/>
      <c r="EY31" s="126"/>
      <c r="EZ31" s="126"/>
      <c r="FA31" s="126"/>
      <c r="FB31" s="126"/>
      <c r="FC31" s="126"/>
      <c r="FD31" s="126"/>
      <c r="FE31" s="126"/>
      <c r="FF31" s="126"/>
      <c r="FG31" s="126"/>
      <c r="FH31" s="126"/>
      <c r="FI31" s="126"/>
      <c r="FJ31" s="126">
        <f>データ!AN7</f>
        <v>30.1</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1864</v>
      </c>
      <c r="GU31" s="127"/>
      <c r="GV31" s="127"/>
      <c r="GW31" s="127"/>
      <c r="GX31" s="127"/>
      <c r="GY31" s="127"/>
      <c r="GZ31" s="127"/>
      <c r="HA31" s="127"/>
      <c r="HB31" s="127"/>
      <c r="HC31" s="127"/>
      <c r="HD31" s="127"/>
      <c r="HE31" s="127"/>
      <c r="HF31" s="127"/>
      <c r="HG31" s="127"/>
      <c r="HH31" s="127">
        <f>データ!AV7</f>
        <v>1190</v>
      </c>
      <c r="HI31" s="127"/>
      <c r="HJ31" s="127"/>
      <c r="HK31" s="127"/>
      <c r="HL31" s="127"/>
      <c r="HM31" s="127"/>
      <c r="HN31" s="127"/>
      <c r="HO31" s="127"/>
      <c r="HP31" s="127"/>
      <c r="HQ31" s="127"/>
      <c r="HR31" s="127"/>
      <c r="HS31" s="127"/>
      <c r="HT31" s="127"/>
      <c r="HU31" s="127"/>
      <c r="HV31" s="127">
        <f>データ!AW7</f>
        <v>617</v>
      </c>
      <c r="HW31" s="127"/>
      <c r="HX31" s="127"/>
      <c r="HY31" s="127"/>
      <c r="HZ31" s="127"/>
      <c r="IA31" s="127"/>
      <c r="IB31" s="127"/>
      <c r="IC31" s="127"/>
      <c r="ID31" s="127"/>
      <c r="IE31" s="127"/>
      <c r="IF31" s="127"/>
      <c r="IG31" s="127"/>
      <c r="IH31" s="127"/>
      <c r="II31" s="127"/>
      <c r="IJ31" s="127">
        <f>データ!AX7</f>
        <v>1403</v>
      </c>
      <c r="IK31" s="127"/>
      <c r="IL31" s="127"/>
      <c r="IM31" s="127"/>
      <c r="IN31" s="127"/>
      <c r="IO31" s="127"/>
      <c r="IP31" s="127"/>
      <c r="IQ31" s="127"/>
      <c r="IR31" s="127"/>
      <c r="IS31" s="127"/>
      <c r="IT31" s="127"/>
      <c r="IU31" s="127"/>
      <c r="IV31" s="127"/>
      <c r="IW31" s="127"/>
      <c r="IX31" s="127">
        <f>データ!AY7</f>
        <v>11829</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101.3</v>
      </c>
      <c r="S32" s="126"/>
      <c r="T32" s="126"/>
      <c r="U32" s="126"/>
      <c r="V32" s="126"/>
      <c r="W32" s="126"/>
      <c r="X32" s="126"/>
      <c r="Y32" s="126"/>
      <c r="Z32" s="126"/>
      <c r="AA32" s="126"/>
      <c r="AB32" s="126"/>
      <c r="AC32" s="126"/>
      <c r="AD32" s="126"/>
      <c r="AE32" s="126"/>
      <c r="AF32" s="126">
        <f>データ!AE7</f>
        <v>98.1</v>
      </c>
      <c r="AG32" s="126"/>
      <c r="AH32" s="126"/>
      <c r="AI32" s="126"/>
      <c r="AJ32" s="126"/>
      <c r="AK32" s="126"/>
      <c r="AL32" s="126"/>
      <c r="AM32" s="126"/>
      <c r="AN32" s="126"/>
      <c r="AO32" s="126"/>
      <c r="AP32" s="126"/>
      <c r="AQ32" s="126"/>
      <c r="AR32" s="126"/>
      <c r="AS32" s="126"/>
      <c r="AT32" s="126">
        <f>データ!AF7</f>
        <v>100.3</v>
      </c>
      <c r="AU32" s="126"/>
      <c r="AV32" s="126"/>
      <c r="AW32" s="126"/>
      <c r="AX32" s="126"/>
      <c r="AY32" s="126"/>
      <c r="AZ32" s="126"/>
      <c r="BA32" s="126"/>
      <c r="BB32" s="126"/>
      <c r="BC32" s="126"/>
      <c r="BD32" s="126"/>
      <c r="BE32" s="126"/>
      <c r="BF32" s="126"/>
      <c r="BG32" s="126"/>
      <c r="BH32" s="126">
        <f>データ!AG7</f>
        <v>100.9</v>
      </c>
      <c r="BI32" s="126"/>
      <c r="BJ32" s="126"/>
      <c r="BK32" s="126"/>
      <c r="BL32" s="126"/>
      <c r="BM32" s="126"/>
      <c r="BN32" s="126"/>
      <c r="BO32" s="126"/>
      <c r="BP32" s="126"/>
      <c r="BQ32" s="126"/>
      <c r="BR32" s="126"/>
      <c r="BS32" s="126"/>
      <c r="BT32" s="126"/>
      <c r="BU32" s="126"/>
      <c r="BV32" s="126">
        <f>データ!AH7</f>
        <v>105.2</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25.1</v>
      </c>
      <c r="DG32" s="126"/>
      <c r="DH32" s="126"/>
      <c r="DI32" s="126"/>
      <c r="DJ32" s="126"/>
      <c r="DK32" s="126"/>
      <c r="DL32" s="126"/>
      <c r="DM32" s="126"/>
      <c r="DN32" s="126"/>
      <c r="DO32" s="126"/>
      <c r="DP32" s="126"/>
      <c r="DQ32" s="126"/>
      <c r="DR32" s="126"/>
      <c r="DS32" s="126"/>
      <c r="DT32" s="126">
        <f>データ!AP7</f>
        <v>21.9</v>
      </c>
      <c r="DU32" s="126"/>
      <c r="DV32" s="126"/>
      <c r="DW32" s="126"/>
      <c r="DX32" s="126"/>
      <c r="DY32" s="126"/>
      <c r="DZ32" s="126"/>
      <c r="EA32" s="126"/>
      <c r="EB32" s="126"/>
      <c r="EC32" s="126"/>
      <c r="ED32" s="126"/>
      <c r="EE32" s="126"/>
      <c r="EF32" s="126"/>
      <c r="EG32" s="126"/>
      <c r="EH32" s="126">
        <f>データ!AQ7</f>
        <v>24.2</v>
      </c>
      <c r="EI32" s="126"/>
      <c r="EJ32" s="126"/>
      <c r="EK32" s="126"/>
      <c r="EL32" s="126"/>
      <c r="EM32" s="126"/>
      <c r="EN32" s="126"/>
      <c r="EO32" s="126"/>
      <c r="EP32" s="126"/>
      <c r="EQ32" s="126"/>
      <c r="ER32" s="126"/>
      <c r="ES32" s="126"/>
      <c r="ET32" s="126"/>
      <c r="EU32" s="126"/>
      <c r="EV32" s="126">
        <f>データ!AR7</f>
        <v>30.1</v>
      </c>
      <c r="EW32" s="126"/>
      <c r="EX32" s="126"/>
      <c r="EY32" s="126"/>
      <c r="EZ32" s="126"/>
      <c r="FA32" s="126"/>
      <c r="FB32" s="126"/>
      <c r="FC32" s="126"/>
      <c r="FD32" s="126"/>
      <c r="FE32" s="126"/>
      <c r="FF32" s="126"/>
      <c r="FG32" s="126"/>
      <c r="FH32" s="126"/>
      <c r="FI32" s="126"/>
      <c r="FJ32" s="126">
        <f>データ!AS7</f>
        <v>38.1</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2406</v>
      </c>
      <c r="GU32" s="127"/>
      <c r="GV32" s="127"/>
      <c r="GW32" s="127"/>
      <c r="GX32" s="127"/>
      <c r="GY32" s="127"/>
      <c r="GZ32" s="127"/>
      <c r="HA32" s="127"/>
      <c r="HB32" s="127"/>
      <c r="HC32" s="127"/>
      <c r="HD32" s="127"/>
      <c r="HE32" s="127"/>
      <c r="HF32" s="127"/>
      <c r="HG32" s="127"/>
      <c r="HH32" s="127">
        <f>データ!BA7</f>
        <v>3121</v>
      </c>
      <c r="HI32" s="127"/>
      <c r="HJ32" s="127"/>
      <c r="HK32" s="127"/>
      <c r="HL32" s="127"/>
      <c r="HM32" s="127"/>
      <c r="HN32" s="127"/>
      <c r="HO32" s="127"/>
      <c r="HP32" s="127"/>
      <c r="HQ32" s="127"/>
      <c r="HR32" s="127"/>
      <c r="HS32" s="127"/>
      <c r="HT32" s="127"/>
      <c r="HU32" s="127"/>
      <c r="HV32" s="127">
        <f>データ!BB7</f>
        <v>3438</v>
      </c>
      <c r="HW32" s="127"/>
      <c r="HX32" s="127"/>
      <c r="HY32" s="127"/>
      <c r="HZ32" s="127"/>
      <c r="IA32" s="127"/>
      <c r="IB32" s="127"/>
      <c r="IC32" s="127"/>
      <c r="ID32" s="127"/>
      <c r="IE32" s="127"/>
      <c r="IF32" s="127"/>
      <c r="IG32" s="127"/>
      <c r="IH32" s="127"/>
      <c r="II32" s="127"/>
      <c r="IJ32" s="127">
        <f>データ!BC7</f>
        <v>4380</v>
      </c>
      <c r="IK32" s="127"/>
      <c r="IL32" s="127"/>
      <c r="IM32" s="127"/>
      <c r="IN32" s="127"/>
      <c r="IO32" s="127"/>
      <c r="IP32" s="127"/>
      <c r="IQ32" s="127"/>
      <c r="IR32" s="127"/>
      <c r="IS32" s="127"/>
      <c r="IT32" s="127"/>
      <c r="IU32" s="127"/>
      <c r="IV32" s="127"/>
      <c r="IW32" s="127"/>
      <c r="IX32" s="127">
        <f>データ!BD7</f>
        <v>16253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138</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8" t="s">
        <v>139</v>
      </c>
      <c r="NJ49" s="129"/>
      <c r="NK49" s="129"/>
      <c r="NL49" s="129"/>
      <c r="NM49" s="129"/>
      <c r="NN49" s="129"/>
      <c r="NO49" s="129"/>
      <c r="NP49" s="129"/>
      <c r="NQ49" s="129"/>
      <c r="NR49" s="129"/>
      <c r="NS49" s="129"/>
      <c r="NT49" s="129"/>
      <c r="NU49" s="129"/>
      <c r="NV49" s="129"/>
      <c r="NW49" s="13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8"/>
      <c r="NJ50" s="129"/>
      <c r="NK50" s="129"/>
      <c r="NL50" s="129"/>
      <c r="NM50" s="129"/>
      <c r="NN50" s="129"/>
      <c r="NO50" s="129"/>
      <c r="NP50" s="129"/>
      <c r="NQ50" s="129"/>
      <c r="NR50" s="129"/>
      <c r="NS50" s="129"/>
      <c r="NT50" s="129"/>
      <c r="NU50" s="129"/>
      <c r="NV50" s="129"/>
      <c r="NW50" s="13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8"/>
      <c r="NJ51" s="129"/>
      <c r="NK51" s="129"/>
      <c r="NL51" s="129"/>
      <c r="NM51" s="129"/>
      <c r="NN51" s="129"/>
      <c r="NO51" s="129"/>
      <c r="NP51" s="129"/>
      <c r="NQ51" s="129"/>
      <c r="NR51" s="129"/>
      <c r="NS51" s="129"/>
      <c r="NT51" s="129"/>
      <c r="NU51" s="129"/>
      <c r="NV51" s="129"/>
      <c r="NW51" s="13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28"/>
      <c r="NJ52" s="129"/>
      <c r="NK52" s="129"/>
      <c r="NL52" s="129"/>
      <c r="NM52" s="129"/>
      <c r="NN52" s="129"/>
      <c r="NO52" s="129"/>
      <c r="NP52" s="129"/>
      <c r="NQ52" s="129"/>
      <c r="NR52" s="129"/>
      <c r="NS52" s="129"/>
      <c r="NT52" s="129"/>
      <c r="NU52" s="129"/>
      <c r="NV52" s="129"/>
      <c r="NW52" s="130"/>
    </row>
    <row r="53" spans="1:387" ht="13.5" customHeight="1" x14ac:dyDescent="0.15">
      <c r="A53" s="2"/>
      <c r="B53" s="21"/>
      <c r="C53" s="4"/>
      <c r="D53" s="4"/>
      <c r="E53" s="4"/>
      <c r="F53" s="4"/>
      <c r="I53" s="125" t="s">
        <v>27</v>
      </c>
      <c r="J53" s="125"/>
      <c r="K53" s="125"/>
      <c r="L53" s="125"/>
      <c r="M53" s="125"/>
      <c r="N53" s="125"/>
      <c r="O53" s="125"/>
      <c r="P53" s="125"/>
      <c r="Q53" s="125"/>
      <c r="R53" s="126">
        <f>データ!BF7</f>
        <v>16.7</v>
      </c>
      <c r="S53" s="126"/>
      <c r="T53" s="126"/>
      <c r="U53" s="126"/>
      <c r="V53" s="126"/>
      <c r="W53" s="126"/>
      <c r="X53" s="126"/>
      <c r="Y53" s="126"/>
      <c r="Z53" s="126"/>
      <c r="AA53" s="126"/>
      <c r="AB53" s="126"/>
      <c r="AC53" s="126"/>
      <c r="AD53" s="126"/>
      <c r="AE53" s="126"/>
      <c r="AF53" s="126">
        <f>データ!BG7</f>
        <v>15.9</v>
      </c>
      <c r="AG53" s="126"/>
      <c r="AH53" s="126"/>
      <c r="AI53" s="126"/>
      <c r="AJ53" s="126"/>
      <c r="AK53" s="126"/>
      <c r="AL53" s="126"/>
      <c r="AM53" s="126"/>
      <c r="AN53" s="126"/>
      <c r="AO53" s="126"/>
      <c r="AP53" s="126"/>
      <c r="AQ53" s="126"/>
      <c r="AR53" s="126"/>
      <c r="AS53" s="126"/>
      <c r="AT53" s="126">
        <f>データ!BH7</f>
        <v>16.5</v>
      </c>
      <c r="AU53" s="126"/>
      <c r="AV53" s="126"/>
      <c r="AW53" s="126"/>
      <c r="AX53" s="126"/>
      <c r="AY53" s="126"/>
      <c r="AZ53" s="126"/>
      <c r="BA53" s="126"/>
      <c r="BB53" s="126"/>
      <c r="BC53" s="126"/>
      <c r="BD53" s="126"/>
      <c r="BE53" s="126"/>
      <c r="BF53" s="126"/>
      <c r="BG53" s="126"/>
      <c r="BH53" s="126">
        <f>データ!BI7</f>
        <v>15.8</v>
      </c>
      <c r="BI53" s="126"/>
      <c r="BJ53" s="126"/>
      <c r="BK53" s="126"/>
      <c r="BL53" s="126"/>
      <c r="BM53" s="126"/>
      <c r="BN53" s="126"/>
      <c r="BO53" s="126"/>
      <c r="BP53" s="126"/>
      <c r="BQ53" s="126"/>
      <c r="BR53" s="126"/>
      <c r="BS53" s="126"/>
      <c r="BT53" s="126"/>
      <c r="BU53" s="126"/>
      <c r="BV53" s="126">
        <f>データ!BJ7</f>
        <v>8.6999999999999993</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36.799999999999997</v>
      </c>
      <c r="DG53" s="126"/>
      <c r="DH53" s="126"/>
      <c r="DI53" s="126"/>
      <c r="DJ53" s="126"/>
      <c r="DK53" s="126"/>
      <c r="DL53" s="126"/>
      <c r="DM53" s="126"/>
      <c r="DN53" s="126"/>
      <c r="DO53" s="126"/>
      <c r="DP53" s="126"/>
      <c r="DQ53" s="126"/>
      <c r="DR53" s="126"/>
      <c r="DS53" s="126"/>
      <c r="DT53" s="126">
        <f>データ!BR7</f>
        <v>36.9</v>
      </c>
      <c r="DU53" s="126"/>
      <c r="DV53" s="126"/>
      <c r="DW53" s="126"/>
      <c r="DX53" s="126"/>
      <c r="DY53" s="126"/>
      <c r="DZ53" s="126"/>
      <c r="EA53" s="126"/>
      <c r="EB53" s="126"/>
      <c r="EC53" s="126"/>
      <c r="ED53" s="126"/>
      <c r="EE53" s="126"/>
      <c r="EF53" s="126"/>
      <c r="EG53" s="126"/>
      <c r="EH53" s="126">
        <f>データ!BS7</f>
        <v>36</v>
      </c>
      <c r="EI53" s="126"/>
      <c r="EJ53" s="126"/>
      <c r="EK53" s="126"/>
      <c r="EL53" s="126"/>
      <c r="EM53" s="126"/>
      <c r="EN53" s="126"/>
      <c r="EO53" s="126"/>
      <c r="EP53" s="126"/>
      <c r="EQ53" s="126"/>
      <c r="ER53" s="126"/>
      <c r="ES53" s="126"/>
      <c r="ET53" s="126"/>
      <c r="EU53" s="126"/>
      <c r="EV53" s="126">
        <f>データ!BT7</f>
        <v>41.7</v>
      </c>
      <c r="EW53" s="126"/>
      <c r="EX53" s="126"/>
      <c r="EY53" s="126"/>
      <c r="EZ53" s="126"/>
      <c r="FA53" s="126"/>
      <c r="FB53" s="126"/>
      <c r="FC53" s="126"/>
      <c r="FD53" s="126"/>
      <c r="FE53" s="126"/>
      <c r="FF53" s="126"/>
      <c r="FG53" s="126"/>
      <c r="FH53" s="126"/>
      <c r="FI53" s="126"/>
      <c r="FJ53" s="126">
        <f>データ!BU7</f>
        <v>65.400000000000006</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-0.9</v>
      </c>
      <c r="GU53" s="126"/>
      <c r="GV53" s="126"/>
      <c r="GW53" s="126"/>
      <c r="GX53" s="126"/>
      <c r="GY53" s="126"/>
      <c r="GZ53" s="126"/>
      <c r="HA53" s="126"/>
      <c r="HB53" s="126"/>
      <c r="HC53" s="126"/>
      <c r="HD53" s="126"/>
      <c r="HE53" s="126"/>
      <c r="HF53" s="126"/>
      <c r="HG53" s="126"/>
      <c r="HH53" s="126">
        <f>データ!CC7</f>
        <v>2</v>
      </c>
      <c r="HI53" s="126"/>
      <c r="HJ53" s="126"/>
      <c r="HK53" s="126"/>
      <c r="HL53" s="126"/>
      <c r="HM53" s="126"/>
      <c r="HN53" s="126"/>
      <c r="HO53" s="126"/>
      <c r="HP53" s="126"/>
      <c r="HQ53" s="126"/>
      <c r="HR53" s="126"/>
      <c r="HS53" s="126"/>
      <c r="HT53" s="126"/>
      <c r="HU53" s="126"/>
      <c r="HV53" s="126">
        <f>データ!CD7</f>
        <v>3.2</v>
      </c>
      <c r="HW53" s="126"/>
      <c r="HX53" s="126"/>
      <c r="HY53" s="126"/>
      <c r="HZ53" s="126"/>
      <c r="IA53" s="126"/>
      <c r="IB53" s="126"/>
      <c r="IC53" s="126"/>
      <c r="ID53" s="126"/>
      <c r="IE53" s="126"/>
      <c r="IF53" s="126"/>
      <c r="IG53" s="126"/>
      <c r="IH53" s="126"/>
      <c r="II53" s="126"/>
      <c r="IJ53" s="126">
        <f>データ!CE7</f>
        <v>-4.5999999999999996</v>
      </c>
      <c r="IK53" s="126"/>
      <c r="IL53" s="126"/>
      <c r="IM53" s="126"/>
      <c r="IN53" s="126"/>
      <c r="IO53" s="126"/>
      <c r="IP53" s="126"/>
      <c r="IQ53" s="126"/>
      <c r="IR53" s="126"/>
      <c r="IS53" s="126"/>
      <c r="IT53" s="126"/>
      <c r="IU53" s="126"/>
      <c r="IV53" s="126"/>
      <c r="IW53" s="126"/>
      <c r="IX53" s="126">
        <f>データ!CF7</f>
        <v>-90.3</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-4107</v>
      </c>
      <c r="KI53" s="127"/>
      <c r="KJ53" s="127"/>
      <c r="KK53" s="127"/>
      <c r="KL53" s="127"/>
      <c r="KM53" s="127"/>
      <c r="KN53" s="127"/>
      <c r="KO53" s="127"/>
      <c r="KP53" s="127"/>
      <c r="KQ53" s="127"/>
      <c r="KR53" s="127"/>
      <c r="KS53" s="127"/>
      <c r="KT53" s="127"/>
      <c r="KU53" s="127"/>
      <c r="KV53" s="127">
        <f>データ!CN7</f>
        <v>8861</v>
      </c>
      <c r="KW53" s="127"/>
      <c r="KX53" s="127"/>
      <c r="KY53" s="127"/>
      <c r="KZ53" s="127"/>
      <c r="LA53" s="127"/>
      <c r="LB53" s="127"/>
      <c r="LC53" s="127"/>
      <c r="LD53" s="127"/>
      <c r="LE53" s="127"/>
      <c r="LF53" s="127"/>
      <c r="LG53" s="127"/>
      <c r="LH53" s="127"/>
      <c r="LI53" s="127"/>
      <c r="LJ53" s="127">
        <f>データ!CO7</f>
        <v>14725</v>
      </c>
      <c r="LK53" s="127"/>
      <c r="LL53" s="127"/>
      <c r="LM53" s="127"/>
      <c r="LN53" s="127"/>
      <c r="LO53" s="127"/>
      <c r="LP53" s="127"/>
      <c r="LQ53" s="127"/>
      <c r="LR53" s="127"/>
      <c r="LS53" s="127"/>
      <c r="LT53" s="127"/>
      <c r="LU53" s="127"/>
      <c r="LV53" s="127"/>
      <c r="LW53" s="127"/>
      <c r="LX53" s="127">
        <f>データ!CP7</f>
        <v>-19658</v>
      </c>
      <c r="LY53" s="127"/>
      <c r="LZ53" s="127"/>
      <c r="MA53" s="127"/>
      <c r="MB53" s="127"/>
      <c r="MC53" s="127"/>
      <c r="MD53" s="127"/>
      <c r="ME53" s="127"/>
      <c r="MF53" s="127"/>
      <c r="MG53" s="127"/>
      <c r="MH53" s="127"/>
      <c r="MI53" s="127"/>
      <c r="MJ53" s="127"/>
      <c r="MK53" s="127"/>
      <c r="ML53" s="127">
        <f>データ!CQ7</f>
        <v>-193611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28"/>
      <c r="NJ53" s="129"/>
      <c r="NK53" s="129"/>
      <c r="NL53" s="129"/>
      <c r="NM53" s="129"/>
      <c r="NN53" s="129"/>
      <c r="NO53" s="129"/>
      <c r="NP53" s="129"/>
      <c r="NQ53" s="129"/>
      <c r="NR53" s="129"/>
      <c r="NS53" s="129"/>
      <c r="NT53" s="129"/>
      <c r="NU53" s="129"/>
      <c r="NV53" s="129"/>
      <c r="NW53" s="13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14.5</v>
      </c>
      <c r="S54" s="126"/>
      <c r="T54" s="126"/>
      <c r="U54" s="126"/>
      <c r="V54" s="126"/>
      <c r="W54" s="126"/>
      <c r="X54" s="126"/>
      <c r="Y54" s="126"/>
      <c r="Z54" s="126"/>
      <c r="AA54" s="126"/>
      <c r="AB54" s="126"/>
      <c r="AC54" s="126"/>
      <c r="AD54" s="126"/>
      <c r="AE54" s="126"/>
      <c r="AF54" s="126">
        <f>データ!BL7</f>
        <v>16.2</v>
      </c>
      <c r="AG54" s="126"/>
      <c r="AH54" s="126"/>
      <c r="AI54" s="126"/>
      <c r="AJ54" s="126"/>
      <c r="AK54" s="126"/>
      <c r="AL54" s="126"/>
      <c r="AM54" s="126"/>
      <c r="AN54" s="126"/>
      <c r="AO54" s="126"/>
      <c r="AP54" s="126"/>
      <c r="AQ54" s="126"/>
      <c r="AR54" s="126"/>
      <c r="AS54" s="126"/>
      <c r="AT54" s="126">
        <f>データ!BM7</f>
        <v>14.2</v>
      </c>
      <c r="AU54" s="126"/>
      <c r="AV54" s="126"/>
      <c r="AW54" s="126"/>
      <c r="AX54" s="126"/>
      <c r="AY54" s="126"/>
      <c r="AZ54" s="126"/>
      <c r="BA54" s="126"/>
      <c r="BB54" s="126"/>
      <c r="BC54" s="126"/>
      <c r="BD54" s="126"/>
      <c r="BE54" s="126"/>
      <c r="BF54" s="126"/>
      <c r="BG54" s="126"/>
      <c r="BH54" s="126">
        <f>データ!BN7</f>
        <v>13.2</v>
      </c>
      <c r="BI54" s="126"/>
      <c r="BJ54" s="126"/>
      <c r="BK54" s="126"/>
      <c r="BL54" s="126"/>
      <c r="BM54" s="126"/>
      <c r="BN54" s="126"/>
      <c r="BO54" s="126"/>
      <c r="BP54" s="126"/>
      <c r="BQ54" s="126"/>
      <c r="BR54" s="126"/>
      <c r="BS54" s="126"/>
      <c r="BT54" s="126"/>
      <c r="BU54" s="126"/>
      <c r="BV54" s="126">
        <f>データ!BO7</f>
        <v>5</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36.6</v>
      </c>
      <c r="DG54" s="126"/>
      <c r="DH54" s="126"/>
      <c r="DI54" s="126"/>
      <c r="DJ54" s="126"/>
      <c r="DK54" s="126"/>
      <c r="DL54" s="126"/>
      <c r="DM54" s="126"/>
      <c r="DN54" s="126"/>
      <c r="DO54" s="126"/>
      <c r="DP54" s="126"/>
      <c r="DQ54" s="126"/>
      <c r="DR54" s="126"/>
      <c r="DS54" s="126"/>
      <c r="DT54" s="126">
        <f>データ!BW7</f>
        <v>38.5</v>
      </c>
      <c r="DU54" s="126"/>
      <c r="DV54" s="126"/>
      <c r="DW54" s="126"/>
      <c r="DX54" s="126"/>
      <c r="DY54" s="126"/>
      <c r="DZ54" s="126"/>
      <c r="EA54" s="126"/>
      <c r="EB54" s="126"/>
      <c r="EC54" s="126"/>
      <c r="ED54" s="126"/>
      <c r="EE54" s="126"/>
      <c r="EF54" s="126"/>
      <c r="EG54" s="126"/>
      <c r="EH54" s="126">
        <f>データ!BX7</f>
        <v>39.1</v>
      </c>
      <c r="EI54" s="126"/>
      <c r="EJ54" s="126"/>
      <c r="EK54" s="126"/>
      <c r="EL54" s="126"/>
      <c r="EM54" s="126"/>
      <c r="EN54" s="126"/>
      <c r="EO54" s="126"/>
      <c r="EP54" s="126"/>
      <c r="EQ54" s="126"/>
      <c r="ER54" s="126"/>
      <c r="ES54" s="126"/>
      <c r="ET54" s="126"/>
      <c r="EU54" s="126"/>
      <c r="EV54" s="126">
        <f>データ!BY7</f>
        <v>47.7</v>
      </c>
      <c r="EW54" s="126"/>
      <c r="EX54" s="126"/>
      <c r="EY54" s="126"/>
      <c r="EZ54" s="126"/>
      <c r="FA54" s="126"/>
      <c r="FB54" s="126"/>
      <c r="FC54" s="126"/>
      <c r="FD54" s="126"/>
      <c r="FE54" s="126"/>
      <c r="FF54" s="126"/>
      <c r="FG54" s="126"/>
      <c r="FH54" s="126"/>
      <c r="FI54" s="126"/>
      <c r="FJ54" s="126">
        <f>データ!BZ7</f>
        <v>90.9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-27.5</v>
      </c>
      <c r="GU54" s="126"/>
      <c r="GV54" s="126"/>
      <c r="GW54" s="126"/>
      <c r="GX54" s="126"/>
      <c r="GY54" s="126"/>
      <c r="GZ54" s="126"/>
      <c r="HA54" s="126"/>
      <c r="HB54" s="126"/>
      <c r="HC54" s="126"/>
      <c r="HD54" s="126"/>
      <c r="HE54" s="126"/>
      <c r="HF54" s="126"/>
      <c r="HG54" s="126"/>
      <c r="HH54" s="126">
        <f>データ!CH7</f>
        <v>-27.3</v>
      </c>
      <c r="HI54" s="126"/>
      <c r="HJ54" s="126"/>
      <c r="HK54" s="126"/>
      <c r="HL54" s="126"/>
      <c r="HM54" s="126"/>
      <c r="HN54" s="126"/>
      <c r="HO54" s="126"/>
      <c r="HP54" s="126"/>
      <c r="HQ54" s="126"/>
      <c r="HR54" s="126"/>
      <c r="HS54" s="126"/>
      <c r="HT54" s="126"/>
      <c r="HU54" s="126"/>
      <c r="HV54" s="126">
        <f>データ!CI7</f>
        <v>-38.700000000000003</v>
      </c>
      <c r="HW54" s="126"/>
      <c r="HX54" s="126"/>
      <c r="HY54" s="126"/>
      <c r="HZ54" s="126"/>
      <c r="IA54" s="126"/>
      <c r="IB54" s="126"/>
      <c r="IC54" s="126"/>
      <c r="ID54" s="126"/>
      <c r="IE54" s="126"/>
      <c r="IF54" s="126"/>
      <c r="IG54" s="126"/>
      <c r="IH54" s="126"/>
      <c r="II54" s="126"/>
      <c r="IJ54" s="126">
        <f>データ!CJ7</f>
        <v>-51.3</v>
      </c>
      <c r="IK54" s="126"/>
      <c r="IL54" s="126"/>
      <c r="IM54" s="126"/>
      <c r="IN54" s="126"/>
      <c r="IO54" s="126"/>
      <c r="IP54" s="126"/>
      <c r="IQ54" s="126"/>
      <c r="IR54" s="126"/>
      <c r="IS54" s="126"/>
      <c r="IT54" s="126"/>
      <c r="IU54" s="126"/>
      <c r="IV54" s="126"/>
      <c r="IW54" s="126"/>
      <c r="IX54" s="126">
        <f>データ!CK7</f>
        <v>-106.5</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34">
        <f>データ!CR7</f>
        <v>3978</v>
      </c>
      <c r="KI54" s="135"/>
      <c r="KJ54" s="135"/>
      <c r="KK54" s="135"/>
      <c r="KL54" s="135"/>
      <c r="KM54" s="135"/>
      <c r="KN54" s="135"/>
      <c r="KO54" s="135"/>
      <c r="KP54" s="135"/>
      <c r="KQ54" s="135"/>
      <c r="KR54" s="135"/>
      <c r="KS54" s="135"/>
      <c r="KT54" s="135"/>
      <c r="KU54" s="136"/>
      <c r="KV54" s="134">
        <f>データ!CS7</f>
        <v>1704</v>
      </c>
      <c r="KW54" s="135"/>
      <c r="KX54" s="135"/>
      <c r="KY54" s="135"/>
      <c r="KZ54" s="135"/>
      <c r="LA54" s="135"/>
      <c r="LB54" s="135"/>
      <c r="LC54" s="135"/>
      <c r="LD54" s="135"/>
      <c r="LE54" s="135"/>
      <c r="LF54" s="135"/>
      <c r="LG54" s="135"/>
      <c r="LH54" s="135"/>
      <c r="LI54" s="136"/>
      <c r="LJ54" s="134">
        <f>データ!CT7</f>
        <v>-202</v>
      </c>
      <c r="LK54" s="135"/>
      <c r="LL54" s="135"/>
      <c r="LM54" s="135"/>
      <c r="LN54" s="135"/>
      <c r="LO54" s="135"/>
      <c r="LP54" s="135"/>
      <c r="LQ54" s="135"/>
      <c r="LR54" s="135"/>
      <c r="LS54" s="135"/>
      <c r="LT54" s="135"/>
      <c r="LU54" s="135"/>
      <c r="LV54" s="135"/>
      <c r="LW54" s="136"/>
      <c r="LX54" s="134">
        <f>データ!CU7</f>
        <v>-9940</v>
      </c>
      <c r="LY54" s="135"/>
      <c r="LZ54" s="135"/>
      <c r="MA54" s="135"/>
      <c r="MB54" s="135"/>
      <c r="MC54" s="135"/>
      <c r="MD54" s="135"/>
      <c r="ME54" s="135"/>
      <c r="MF54" s="135"/>
      <c r="MG54" s="135"/>
      <c r="MH54" s="135"/>
      <c r="MI54" s="135"/>
      <c r="MJ54" s="135"/>
      <c r="MK54" s="136"/>
      <c r="ML54" s="134">
        <f>データ!CV7</f>
        <v>-40673</v>
      </c>
      <c r="MM54" s="135"/>
      <c r="MN54" s="135"/>
      <c r="MO54" s="135"/>
      <c r="MP54" s="135"/>
      <c r="MQ54" s="135"/>
      <c r="MR54" s="135"/>
      <c r="MS54" s="135"/>
      <c r="MT54" s="135"/>
      <c r="MU54" s="135"/>
      <c r="MV54" s="135"/>
      <c r="MW54" s="135"/>
      <c r="MX54" s="135"/>
      <c r="MY54" s="136"/>
      <c r="MZ54" s="4"/>
      <c r="NA54" s="4"/>
      <c r="NB54" s="4"/>
      <c r="NC54" s="4"/>
      <c r="ND54" s="4"/>
      <c r="NE54" s="4"/>
      <c r="NF54" s="4"/>
      <c r="NG54" s="22"/>
      <c r="NH54" s="2"/>
      <c r="NI54" s="128"/>
      <c r="NJ54" s="129"/>
      <c r="NK54" s="129"/>
      <c r="NL54" s="129"/>
      <c r="NM54" s="129"/>
      <c r="NN54" s="129"/>
      <c r="NO54" s="129"/>
      <c r="NP54" s="129"/>
      <c r="NQ54" s="129"/>
      <c r="NR54" s="129"/>
      <c r="NS54" s="129"/>
      <c r="NT54" s="129"/>
      <c r="NU54" s="129"/>
      <c r="NV54" s="129"/>
      <c r="NW54" s="13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8"/>
      <c r="NJ55" s="129"/>
      <c r="NK55" s="129"/>
      <c r="NL55" s="129"/>
      <c r="NM55" s="129"/>
      <c r="NN55" s="129"/>
      <c r="NO55" s="129"/>
      <c r="NP55" s="129"/>
      <c r="NQ55" s="129"/>
      <c r="NR55" s="129"/>
      <c r="NS55" s="129"/>
      <c r="NT55" s="129"/>
      <c r="NU55" s="129"/>
      <c r="NV55" s="129"/>
      <c r="NW55" s="13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8"/>
      <c r="NJ56" s="129"/>
      <c r="NK56" s="129"/>
      <c r="NL56" s="129"/>
      <c r="NM56" s="129"/>
      <c r="NN56" s="129"/>
      <c r="NO56" s="129"/>
      <c r="NP56" s="129"/>
      <c r="NQ56" s="129"/>
      <c r="NR56" s="129"/>
      <c r="NS56" s="129"/>
      <c r="NT56" s="129"/>
      <c r="NU56" s="129"/>
      <c r="NV56" s="129"/>
      <c r="NW56" s="13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8"/>
      <c r="NJ57" s="129"/>
      <c r="NK57" s="129"/>
      <c r="NL57" s="129"/>
      <c r="NM57" s="129"/>
      <c r="NN57" s="129"/>
      <c r="NO57" s="129"/>
      <c r="NP57" s="129"/>
      <c r="NQ57" s="129"/>
      <c r="NR57" s="129"/>
      <c r="NS57" s="129"/>
      <c r="NT57" s="129"/>
      <c r="NU57" s="129"/>
      <c r="NV57" s="129"/>
      <c r="NW57" s="13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8"/>
      <c r="NJ58" s="129"/>
      <c r="NK58" s="129"/>
      <c r="NL58" s="129"/>
      <c r="NM58" s="129"/>
      <c r="NN58" s="129"/>
      <c r="NO58" s="129"/>
      <c r="NP58" s="129"/>
      <c r="NQ58" s="129"/>
      <c r="NR58" s="129"/>
      <c r="NS58" s="129"/>
      <c r="NT58" s="129"/>
      <c r="NU58" s="129"/>
      <c r="NV58" s="129"/>
      <c r="NW58" s="13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8"/>
      <c r="NJ59" s="129"/>
      <c r="NK59" s="129"/>
      <c r="NL59" s="129"/>
      <c r="NM59" s="129"/>
      <c r="NN59" s="129"/>
      <c r="NO59" s="129"/>
      <c r="NP59" s="129"/>
      <c r="NQ59" s="129"/>
      <c r="NR59" s="129"/>
      <c r="NS59" s="129"/>
      <c r="NT59" s="129"/>
      <c r="NU59" s="129"/>
      <c r="NV59" s="129"/>
      <c r="NW59" s="13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28"/>
      <c r="NJ60" s="129"/>
      <c r="NK60" s="129"/>
      <c r="NL60" s="129"/>
      <c r="NM60" s="129"/>
      <c r="NN60" s="129"/>
      <c r="NO60" s="129"/>
      <c r="NP60" s="129"/>
      <c r="NQ60" s="129"/>
      <c r="NR60" s="129"/>
      <c r="NS60" s="129"/>
      <c r="NT60" s="129"/>
      <c r="NU60" s="129"/>
      <c r="NV60" s="129"/>
      <c r="NW60" s="13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28"/>
      <c r="NJ61" s="129"/>
      <c r="NK61" s="129"/>
      <c r="NL61" s="129"/>
      <c r="NM61" s="129"/>
      <c r="NN61" s="129"/>
      <c r="NO61" s="129"/>
      <c r="NP61" s="129"/>
      <c r="NQ61" s="129"/>
      <c r="NR61" s="129"/>
      <c r="NS61" s="129"/>
      <c r="NT61" s="129"/>
      <c r="NU61" s="129"/>
      <c r="NV61" s="129"/>
      <c r="NW61" s="13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8"/>
      <c r="NJ62" s="129"/>
      <c r="NK62" s="129"/>
      <c r="NL62" s="129"/>
      <c r="NM62" s="129"/>
      <c r="NN62" s="129"/>
      <c r="NO62" s="129"/>
      <c r="NP62" s="129"/>
      <c r="NQ62" s="129"/>
      <c r="NR62" s="129"/>
      <c r="NS62" s="129"/>
      <c r="NT62" s="129"/>
      <c r="NU62" s="129"/>
      <c r="NV62" s="129"/>
      <c r="NW62" s="13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7" t="s">
        <v>32</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8"/>
      <c r="NJ63" s="129"/>
      <c r="NK63" s="129"/>
      <c r="NL63" s="129"/>
      <c r="NM63" s="129"/>
      <c r="NN63" s="129"/>
      <c r="NO63" s="129"/>
      <c r="NP63" s="129"/>
      <c r="NQ63" s="129"/>
      <c r="NR63" s="129"/>
      <c r="NS63" s="129"/>
      <c r="NT63" s="129"/>
      <c r="NU63" s="129"/>
      <c r="NV63" s="129"/>
      <c r="NW63" s="13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1"/>
      <c r="NJ64" s="132"/>
      <c r="NK64" s="132"/>
      <c r="NL64" s="132"/>
      <c r="NM64" s="132"/>
      <c r="NN64" s="132"/>
      <c r="NO64" s="132"/>
      <c r="NP64" s="132"/>
      <c r="NQ64" s="132"/>
      <c r="NR64" s="132"/>
      <c r="NS64" s="132"/>
      <c r="NT64" s="132"/>
      <c r="NU64" s="132"/>
      <c r="NV64" s="132"/>
      <c r="NW64" s="13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140</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8">
        <f>データ!DI6</f>
        <v>6365531</v>
      </c>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7" t="s">
        <v>34</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8">
        <f>データ!DJ6</f>
        <v>13343</v>
      </c>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9" t="str">
        <f>データ!CX7</f>
        <v xml:space="preserve"> </v>
      </c>
      <c r="S77" s="139"/>
      <c r="T77" s="139"/>
      <c r="U77" s="139"/>
      <c r="V77" s="139"/>
      <c r="W77" s="139"/>
      <c r="X77" s="139"/>
      <c r="Y77" s="139"/>
      <c r="Z77" s="139"/>
      <c r="AA77" s="139"/>
      <c r="AB77" s="139"/>
      <c r="AC77" s="139"/>
      <c r="AD77" s="139"/>
      <c r="AE77" s="139"/>
      <c r="AF77" s="139" t="str">
        <f>データ!CY7</f>
        <v xml:space="preserve"> </v>
      </c>
      <c r="AG77" s="139"/>
      <c r="AH77" s="139"/>
      <c r="AI77" s="139"/>
      <c r="AJ77" s="139"/>
      <c r="AK77" s="139"/>
      <c r="AL77" s="139"/>
      <c r="AM77" s="139"/>
      <c r="AN77" s="139"/>
      <c r="AO77" s="139"/>
      <c r="AP77" s="139"/>
      <c r="AQ77" s="139"/>
      <c r="AR77" s="139"/>
      <c r="AS77" s="139"/>
      <c r="AT77" s="139" t="str">
        <f>データ!CZ7</f>
        <v xml:space="preserve"> </v>
      </c>
      <c r="AU77" s="139"/>
      <c r="AV77" s="139"/>
      <c r="AW77" s="139"/>
      <c r="AX77" s="139"/>
      <c r="AY77" s="139"/>
      <c r="AZ77" s="139"/>
      <c r="BA77" s="139"/>
      <c r="BB77" s="139"/>
      <c r="BC77" s="139"/>
      <c r="BD77" s="139"/>
      <c r="BE77" s="139"/>
      <c r="BF77" s="139"/>
      <c r="BG77" s="139"/>
      <c r="BH77" s="139" t="str">
        <f>データ!DA7</f>
        <v xml:space="preserve"> </v>
      </c>
      <c r="BI77" s="139"/>
      <c r="BJ77" s="139"/>
      <c r="BK77" s="139"/>
      <c r="BL77" s="139"/>
      <c r="BM77" s="139"/>
      <c r="BN77" s="139"/>
      <c r="BO77" s="139"/>
      <c r="BP77" s="139"/>
      <c r="BQ77" s="139"/>
      <c r="BR77" s="139"/>
      <c r="BS77" s="139"/>
      <c r="BT77" s="139"/>
      <c r="BU77" s="139"/>
      <c r="BV77" s="139" t="str">
        <f>データ!DB7</f>
        <v xml:space="preserve"> </v>
      </c>
      <c r="BW77" s="139"/>
      <c r="BX77" s="139"/>
      <c r="BY77" s="139"/>
      <c r="BZ77" s="139"/>
      <c r="CA77" s="139"/>
      <c r="CB77" s="139"/>
      <c r="CC77" s="139"/>
      <c r="CD77" s="139"/>
      <c r="CE77" s="139"/>
      <c r="CF77" s="139"/>
      <c r="CG77" s="139"/>
      <c r="CH77" s="139"/>
      <c r="CI77" s="139"/>
      <c r="CJ77" s="36"/>
      <c r="CK77" s="4"/>
      <c r="CL77" s="4"/>
      <c r="CM77" s="4"/>
      <c r="CN77" s="4"/>
      <c r="CO77" s="4"/>
      <c r="CP77" s="4"/>
      <c r="CQ77" s="4"/>
      <c r="CR77" s="4"/>
      <c r="CS77" s="4"/>
      <c r="CT77" s="4"/>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4"/>
      <c r="GB77" s="4"/>
      <c r="GC77" s="4"/>
      <c r="GD77" s="4"/>
      <c r="GE77" s="4"/>
      <c r="GF77" s="4"/>
      <c r="GG77" s="4"/>
      <c r="GH77" s="4"/>
      <c r="GI77" s="4"/>
      <c r="GJ77" s="4"/>
      <c r="GK77" s="125" t="s">
        <v>27</v>
      </c>
      <c r="GL77" s="125"/>
      <c r="GM77" s="125"/>
      <c r="GN77" s="125"/>
      <c r="GO77" s="125"/>
      <c r="GP77" s="125"/>
      <c r="GQ77" s="125"/>
      <c r="GR77" s="125"/>
      <c r="GS77" s="125"/>
      <c r="GT77" s="139" t="str">
        <f>データ!DK7</f>
        <v xml:space="preserve"> </v>
      </c>
      <c r="GU77" s="139"/>
      <c r="GV77" s="139"/>
      <c r="GW77" s="139"/>
      <c r="GX77" s="139"/>
      <c r="GY77" s="139"/>
      <c r="GZ77" s="139"/>
      <c r="HA77" s="139"/>
      <c r="HB77" s="139"/>
      <c r="HC77" s="139"/>
      <c r="HD77" s="139"/>
      <c r="HE77" s="139"/>
      <c r="HF77" s="139"/>
      <c r="HG77" s="139"/>
      <c r="HH77" s="139" t="str">
        <f>データ!DL7</f>
        <v xml:space="preserve"> </v>
      </c>
      <c r="HI77" s="139"/>
      <c r="HJ77" s="139"/>
      <c r="HK77" s="139"/>
      <c r="HL77" s="139"/>
      <c r="HM77" s="139"/>
      <c r="HN77" s="139"/>
      <c r="HO77" s="139"/>
      <c r="HP77" s="139"/>
      <c r="HQ77" s="139"/>
      <c r="HR77" s="139"/>
      <c r="HS77" s="139"/>
      <c r="HT77" s="139"/>
      <c r="HU77" s="139"/>
      <c r="HV77" s="139" t="str">
        <f>データ!DM7</f>
        <v xml:space="preserve"> </v>
      </c>
      <c r="HW77" s="139"/>
      <c r="HX77" s="139"/>
      <c r="HY77" s="139"/>
      <c r="HZ77" s="139"/>
      <c r="IA77" s="139"/>
      <c r="IB77" s="139"/>
      <c r="IC77" s="139"/>
      <c r="ID77" s="139"/>
      <c r="IE77" s="139"/>
      <c r="IF77" s="139"/>
      <c r="IG77" s="139"/>
      <c r="IH77" s="139"/>
      <c r="II77" s="139"/>
      <c r="IJ77" s="139" t="str">
        <f>データ!DN7</f>
        <v xml:space="preserve"> </v>
      </c>
      <c r="IK77" s="139"/>
      <c r="IL77" s="139"/>
      <c r="IM77" s="139"/>
      <c r="IN77" s="139"/>
      <c r="IO77" s="139"/>
      <c r="IP77" s="139"/>
      <c r="IQ77" s="139"/>
      <c r="IR77" s="139"/>
      <c r="IS77" s="139"/>
      <c r="IT77" s="139"/>
      <c r="IU77" s="139"/>
      <c r="IV77" s="139"/>
      <c r="IW77" s="139"/>
      <c r="IX77" s="139" t="str">
        <f>データ!DO7</f>
        <v xml:space="preserve"> </v>
      </c>
      <c r="IY77" s="139"/>
      <c r="IZ77" s="139"/>
      <c r="JA77" s="139"/>
      <c r="JB77" s="139"/>
      <c r="JC77" s="139"/>
      <c r="JD77" s="139"/>
      <c r="JE77" s="139"/>
      <c r="JF77" s="139"/>
      <c r="JG77" s="139"/>
      <c r="JH77" s="139"/>
      <c r="JI77" s="139"/>
      <c r="JJ77" s="139"/>
      <c r="JK77" s="139"/>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9" t="str">
        <f>データ!DC7</f>
        <v xml:space="preserve"> </v>
      </c>
      <c r="S78" s="139"/>
      <c r="T78" s="139"/>
      <c r="U78" s="139"/>
      <c r="V78" s="139"/>
      <c r="W78" s="139"/>
      <c r="X78" s="139"/>
      <c r="Y78" s="139"/>
      <c r="Z78" s="139"/>
      <c r="AA78" s="139"/>
      <c r="AB78" s="139"/>
      <c r="AC78" s="139"/>
      <c r="AD78" s="139"/>
      <c r="AE78" s="139"/>
      <c r="AF78" s="139" t="str">
        <f>データ!DD7</f>
        <v xml:space="preserve"> </v>
      </c>
      <c r="AG78" s="139"/>
      <c r="AH78" s="139"/>
      <c r="AI78" s="139"/>
      <c r="AJ78" s="139"/>
      <c r="AK78" s="139"/>
      <c r="AL78" s="139"/>
      <c r="AM78" s="139"/>
      <c r="AN78" s="139"/>
      <c r="AO78" s="139"/>
      <c r="AP78" s="139"/>
      <c r="AQ78" s="139"/>
      <c r="AR78" s="139"/>
      <c r="AS78" s="139"/>
      <c r="AT78" s="139" t="str">
        <f>データ!DE7</f>
        <v xml:space="preserve"> </v>
      </c>
      <c r="AU78" s="139"/>
      <c r="AV78" s="139"/>
      <c r="AW78" s="139"/>
      <c r="AX78" s="139"/>
      <c r="AY78" s="139"/>
      <c r="AZ78" s="139"/>
      <c r="BA78" s="139"/>
      <c r="BB78" s="139"/>
      <c r="BC78" s="139"/>
      <c r="BD78" s="139"/>
      <c r="BE78" s="139"/>
      <c r="BF78" s="139"/>
      <c r="BG78" s="139"/>
      <c r="BH78" s="139" t="str">
        <f>データ!DF7</f>
        <v xml:space="preserve"> </v>
      </c>
      <c r="BI78" s="139"/>
      <c r="BJ78" s="139"/>
      <c r="BK78" s="139"/>
      <c r="BL78" s="139"/>
      <c r="BM78" s="139"/>
      <c r="BN78" s="139"/>
      <c r="BO78" s="139"/>
      <c r="BP78" s="139"/>
      <c r="BQ78" s="139"/>
      <c r="BR78" s="139"/>
      <c r="BS78" s="139"/>
      <c r="BT78" s="139"/>
      <c r="BU78" s="139"/>
      <c r="BV78" s="139" t="str">
        <f>データ!DG7</f>
        <v xml:space="preserve"> </v>
      </c>
      <c r="BW78" s="139"/>
      <c r="BX78" s="139"/>
      <c r="BY78" s="139"/>
      <c r="BZ78" s="139"/>
      <c r="CA78" s="139"/>
      <c r="CB78" s="139"/>
      <c r="CC78" s="139"/>
      <c r="CD78" s="139"/>
      <c r="CE78" s="139"/>
      <c r="CF78" s="139"/>
      <c r="CG78" s="139"/>
      <c r="CH78" s="139"/>
      <c r="CI78" s="139"/>
      <c r="CJ78" s="36"/>
      <c r="CK78" s="4"/>
      <c r="CL78" s="4"/>
      <c r="CM78" s="4"/>
      <c r="CN78" s="4"/>
      <c r="CO78" s="4"/>
      <c r="CP78" s="4"/>
      <c r="CQ78" s="4"/>
      <c r="CR78" s="4"/>
      <c r="CS78" s="4"/>
      <c r="CT78" s="4"/>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4"/>
      <c r="GB78" s="4"/>
      <c r="GC78" s="4"/>
      <c r="GD78" s="4"/>
      <c r="GE78" s="4"/>
      <c r="GF78" s="4"/>
      <c r="GG78" s="4"/>
      <c r="GH78" s="4"/>
      <c r="GI78" s="4"/>
      <c r="GJ78" s="4"/>
      <c r="GK78" s="125" t="s">
        <v>29</v>
      </c>
      <c r="GL78" s="125"/>
      <c r="GM78" s="125"/>
      <c r="GN78" s="125"/>
      <c r="GO78" s="125"/>
      <c r="GP78" s="125"/>
      <c r="GQ78" s="125"/>
      <c r="GR78" s="125"/>
      <c r="GS78" s="125"/>
      <c r="GT78" s="139" t="str">
        <f>データ!DP7</f>
        <v xml:space="preserve"> </v>
      </c>
      <c r="GU78" s="139"/>
      <c r="GV78" s="139"/>
      <c r="GW78" s="139"/>
      <c r="GX78" s="139"/>
      <c r="GY78" s="139"/>
      <c r="GZ78" s="139"/>
      <c r="HA78" s="139"/>
      <c r="HB78" s="139"/>
      <c r="HC78" s="139"/>
      <c r="HD78" s="139"/>
      <c r="HE78" s="139"/>
      <c r="HF78" s="139"/>
      <c r="HG78" s="139"/>
      <c r="HH78" s="139" t="str">
        <f>データ!DQ7</f>
        <v xml:space="preserve"> </v>
      </c>
      <c r="HI78" s="139"/>
      <c r="HJ78" s="139"/>
      <c r="HK78" s="139"/>
      <c r="HL78" s="139"/>
      <c r="HM78" s="139"/>
      <c r="HN78" s="139"/>
      <c r="HO78" s="139"/>
      <c r="HP78" s="139"/>
      <c r="HQ78" s="139"/>
      <c r="HR78" s="139"/>
      <c r="HS78" s="139"/>
      <c r="HT78" s="139"/>
      <c r="HU78" s="139"/>
      <c r="HV78" s="139" t="str">
        <f>データ!DR7</f>
        <v xml:space="preserve"> </v>
      </c>
      <c r="HW78" s="139"/>
      <c r="HX78" s="139"/>
      <c r="HY78" s="139"/>
      <c r="HZ78" s="139"/>
      <c r="IA78" s="139"/>
      <c r="IB78" s="139"/>
      <c r="IC78" s="139"/>
      <c r="ID78" s="139"/>
      <c r="IE78" s="139"/>
      <c r="IF78" s="139"/>
      <c r="IG78" s="139"/>
      <c r="IH78" s="139"/>
      <c r="II78" s="139"/>
      <c r="IJ78" s="139" t="str">
        <f>データ!DS7</f>
        <v xml:space="preserve"> </v>
      </c>
      <c r="IK78" s="139"/>
      <c r="IL78" s="139"/>
      <c r="IM78" s="139"/>
      <c r="IN78" s="139"/>
      <c r="IO78" s="139"/>
      <c r="IP78" s="139"/>
      <c r="IQ78" s="139"/>
      <c r="IR78" s="139"/>
      <c r="IS78" s="139"/>
      <c r="IT78" s="139"/>
      <c r="IU78" s="139"/>
      <c r="IV78" s="139"/>
      <c r="IW78" s="139"/>
      <c r="IX78" s="139" t="str">
        <f>データ!DT7</f>
        <v xml:space="preserve"> </v>
      </c>
      <c r="IY78" s="139"/>
      <c r="IZ78" s="139"/>
      <c r="JA78" s="139"/>
      <c r="JB78" s="139"/>
      <c r="JC78" s="139"/>
      <c r="JD78" s="139"/>
      <c r="JE78" s="139"/>
      <c r="JF78" s="139"/>
      <c r="JG78" s="139"/>
      <c r="JH78" s="139"/>
      <c r="JI78" s="139"/>
      <c r="JJ78" s="139"/>
      <c r="JK78" s="139"/>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36.200000000000003</v>
      </c>
      <c r="KI78" s="126"/>
      <c r="KJ78" s="126"/>
      <c r="KK78" s="126"/>
      <c r="KL78" s="126"/>
      <c r="KM78" s="126"/>
      <c r="KN78" s="126"/>
      <c r="KO78" s="126"/>
      <c r="KP78" s="126"/>
      <c r="KQ78" s="126"/>
      <c r="KR78" s="126"/>
      <c r="KS78" s="126"/>
      <c r="KT78" s="126"/>
      <c r="KU78" s="126"/>
      <c r="KV78" s="126">
        <f>データ!EB7</f>
        <v>21.1</v>
      </c>
      <c r="KW78" s="126"/>
      <c r="KX78" s="126"/>
      <c r="KY78" s="126"/>
      <c r="KZ78" s="126"/>
      <c r="LA78" s="126"/>
      <c r="LB78" s="126"/>
      <c r="LC78" s="126"/>
      <c r="LD78" s="126"/>
      <c r="LE78" s="126"/>
      <c r="LF78" s="126"/>
      <c r="LG78" s="126"/>
      <c r="LH78" s="126"/>
      <c r="LI78" s="126"/>
      <c r="LJ78" s="126">
        <f>データ!EC7</f>
        <v>8.5</v>
      </c>
      <c r="LK78" s="126"/>
      <c r="LL78" s="126"/>
      <c r="LM78" s="126"/>
      <c r="LN78" s="126"/>
      <c r="LO78" s="126"/>
      <c r="LP78" s="126"/>
      <c r="LQ78" s="126"/>
      <c r="LR78" s="126"/>
      <c r="LS78" s="126"/>
      <c r="LT78" s="126"/>
      <c r="LU78" s="126"/>
      <c r="LV78" s="126"/>
      <c r="LW78" s="126"/>
      <c r="LX78" s="126">
        <f>データ!ED7</f>
        <v>0</v>
      </c>
      <c r="LY78" s="126"/>
      <c r="LZ78" s="126"/>
      <c r="MA78" s="126"/>
      <c r="MB78" s="126"/>
      <c r="MC78" s="126"/>
      <c r="MD78" s="126"/>
      <c r="ME78" s="126"/>
      <c r="MF78" s="126"/>
      <c r="MG78" s="126"/>
      <c r="MH78" s="126"/>
      <c r="MI78" s="126"/>
      <c r="MJ78" s="126"/>
      <c r="MK78" s="126"/>
      <c r="ML78" s="126">
        <f>データ!EE7</f>
        <v>0</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ddIp9CHcNBDX4LpkuwJAu0zMhotg0wBPBHDh+6GRNDYz2lp56ia1ql5t5Fe0uqwOyMv3UvCY2L/UA/9vnocw==" saltValue="3OTI3q1Ty0mFudAuVQVAr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3"/>
      <c r="I4" s="144"/>
      <c r="J4" s="144"/>
      <c r="K4" s="144"/>
      <c r="L4" s="144"/>
      <c r="M4" s="144"/>
      <c r="N4" s="144"/>
      <c r="O4" s="144"/>
      <c r="P4" s="144"/>
      <c r="Q4" s="144"/>
      <c r="R4" s="144"/>
      <c r="S4" s="144"/>
      <c r="T4" s="144"/>
      <c r="U4" s="144"/>
      <c r="V4" s="144"/>
      <c r="W4" s="144"/>
      <c r="X4" s="144"/>
      <c r="Y4" s="145" t="s">
        <v>63</v>
      </c>
      <c r="Z4" s="146"/>
      <c r="AA4" s="146"/>
      <c r="AB4" s="146"/>
      <c r="AC4" s="146"/>
      <c r="AD4" s="146"/>
      <c r="AE4" s="146"/>
      <c r="AF4" s="146"/>
      <c r="AG4" s="146"/>
      <c r="AH4" s="146"/>
      <c r="AI4" s="147"/>
      <c r="AJ4" s="140" t="s">
        <v>64</v>
      </c>
      <c r="AK4" s="140"/>
      <c r="AL4" s="140"/>
      <c r="AM4" s="140"/>
      <c r="AN4" s="140"/>
      <c r="AO4" s="140"/>
      <c r="AP4" s="140"/>
      <c r="AQ4" s="140"/>
      <c r="AR4" s="140"/>
      <c r="AS4" s="140"/>
      <c r="AT4" s="140"/>
      <c r="AU4" s="148" t="s">
        <v>65</v>
      </c>
      <c r="AV4" s="140"/>
      <c r="AW4" s="140"/>
      <c r="AX4" s="140"/>
      <c r="AY4" s="140"/>
      <c r="AZ4" s="140"/>
      <c r="BA4" s="140"/>
      <c r="BB4" s="140"/>
      <c r="BC4" s="140"/>
      <c r="BD4" s="140"/>
      <c r="BE4" s="140"/>
      <c r="BF4" s="145" t="s">
        <v>66</v>
      </c>
      <c r="BG4" s="146"/>
      <c r="BH4" s="146"/>
      <c r="BI4" s="146"/>
      <c r="BJ4" s="146"/>
      <c r="BK4" s="146"/>
      <c r="BL4" s="146"/>
      <c r="BM4" s="146"/>
      <c r="BN4" s="146"/>
      <c r="BO4" s="146"/>
      <c r="BP4" s="147"/>
      <c r="BQ4" s="140" t="s">
        <v>67</v>
      </c>
      <c r="BR4" s="140"/>
      <c r="BS4" s="140"/>
      <c r="BT4" s="140"/>
      <c r="BU4" s="140"/>
      <c r="BV4" s="140"/>
      <c r="BW4" s="140"/>
      <c r="BX4" s="140"/>
      <c r="BY4" s="140"/>
      <c r="BZ4" s="140"/>
      <c r="CA4" s="140"/>
      <c r="CB4" s="148" t="s">
        <v>68</v>
      </c>
      <c r="CC4" s="140"/>
      <c r="CD4" s="140"/>
      <c r="CE4" s="140"/>
      <c r="CF4" s="140"/>
      <c r="CG4" s="140"/>
      <c r="CH4" s="140"/>
      <c r="CI4" s="140"/>
      <c r="CJ4" s="140"/>
      <c r="CK4" s="140"/>
      <c r="CL4" s="140"/>
      <c r="CM4" s="140" t="s">
        <v>69</v>
      </c>
      <c r="CN4" s="140"/>
      <c r="CO4" s="140"/>
      <c r="CP4" s="140"/>
      <c r="CQ4" s="140"/>
      <c r="CR4" s="140"/>
      <c r="CS4" s="140"/>
      <c r="CT4" s="140"/>
      <c r="CU4" s="140"/>
      <c r="CV4" s="140"/>
      <c r="CW4" s="140"/>
      <c r="CX4" s="145" t="s">
        <v>70</v>
      </c>
      <c r="CY4" s="146"/>
      <c r="CZ4" s="146"/>
      <c r="DA4" s="146"/>
      <c r="DB4" s="146"/>
      <c r="DC4" s="146"/>
      <c r="DD4" s="146"/>
      <c r="DE4" s="146"/>
      <c r="DF4" s="146"/>
      <c r="DG4" s="146"/>
      <c r="DH4" s="147"/>
      <c r="DI4" s="149" t="s">
        <v>71</v>
      </c>
      <c r="DJ4" s="149" t="s">
        <v>72</v>
      </c>
      <c r="DK4" s="140" t="s">
        <v>73</v>
      </c>
      <c r="DL4" s="140"/>
      <c r="DM4" s="140"/>
      <c r="DN4" s="140"/>
      <c r="DO4" s="140"/>
      <c r="DP4" s="140"/>
      <c r="DQ4" s="140"/>
      <c r="DR4" s="140"/>
      <c r="DS4" s="140"/>
      <c r="DT4" s="140"/>
      <c r="DU4" s="140"/>
      <c r="DV4" s="140" t="s">
        <v>74</v>
      </c>
      <c r="DW4" s="140"/>
      <c r="DX4" s="140"/>
      <c r="DY4" s="140"/>
      <c r="DZ4" s="140"/>
      <c r="EA4" s="140"/>
      <c r="EB4" s="140"/>
      <c r="EC4" s="140"/>
      <c r="ED4" s="140"/>
      <c r="EE4" s="140"/>
      <c r="EF4" s="140"/>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102</v>
      </c>
      <c r="AN5" s="56" t="s">
        <v>94</v>
      </c>
      <c r="AO5" s="56" t="s">
        <v>95</v>
      </c>
      <c r="AP5" s="56" t="s">
        <v>96</v>
      </c>
      <c r="AQ5" s="56" t="s">
        <v>97</v>
      </c>
      <c r="AR5" s="56" t="s">
        <v>98</v>
      </c>
      <c r="AS5" s="56" t="s">
        <v>99</v>
      </c>
      <c r="AT5" s="56" t="s">
        <v>100</v>
      </c>
      <c r="AU5" s="56" t="s">
        <v>103</v>
      </c>
      <c r="AV5" s="56" t="s">
        <v>104</v>
      </c>
      <c r="AW5" s="56" t="s">
        <v>92</v>
      </c>
      <c r="AX5" s="56" t="s">
        <v>93</v>
      </c>
      <c r="AY5" s="56" t="s">
        <v>105</v>
      </c>
      <c r="AZ5" s="56" t="s">
        <v>95</v>
      </c>
      <c r="BA5" s="56" t="s">
        <v>96</v>
      </c>
      <c r="BB5" s="56" t="s">
        <v>97</v>
      </c>
      <c r="BC5" s="56" t="s">
        <v>98</v>
      </c>
      <c r="BD5" s="56" t="s">
        <v>99</v>
      </c>
      <c r="BE5" s="56" t="s">
        <v>100</v>
      </c>
      <c r="BF5" s="56" t="s">
        <v>106</v>
      </c>
      <c r="BG5" s="56" t="s">
        <v>104</v>
      </c>
      <c r="BH5" s="56" t="s">
        <v>92</v>
      </c>
      <c r="BI5" s="56" t="s">
        <v>93</v>
      </c>
      <c r="BJ5" s="56" t="s">
        <v>94</v>
      </c>
      <c r="BK5" s="56" t="s">
        <v>95</v>
      </c>
      <c r="BL5" s="56" t="s">
        <v>96</v>
      </c>
      <c r="BM5" s="56" t="s">
        <v>97</v>
      </c>
      <c r="BN5" s="56" t="s">
        <v>98</v>
      </c>
      <c r="BO5" s="56" t="s">
        <v>99</v>
      </c>
      <c r="BP5" s="56" t="s">
        <v>100</v>
      </c>
      <c r="BQ5" s="56" t="s">
        <v>106</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102</v>
      </c>
      <c r="CF5" s="56" t="s">
        <v>107</v>
      </c>
      <c r="CG5" s="56" t="s">
        <v>95</v>
      </c>
      <c r="CH5" s="56" t="s">
        <v>96</v>
      </c>
      <c r="CI5" s="56" t="s">
        <v>97</v>
      </c>
      <c r="CJ5" s="56" t="s">
        <v>98</v>
      </c>
      <c r="CK5" s="56" t="s">
        <v>99</v>
      </c>
      <c r="CL5" s="56" t="s">
        <v>100</v>
      </c>
      <c r="CM5" s="56" t="s">
        <v>90</v>
      </c>
      <c r="CN5" s="56" t="s">
        <v>91</v>
      </c>
      <c r="CO5" s="56" t="s">
        <v>92</v>
      </c>
      <c r="CP5" s="56" t="s">
        <v>93</v>
      </c>
      <c r="CQ5" s="56" t="s">
        <v>107</v>
      </c>
      <c r="CR5" s="56" t="s">
        <v>95</v>
      </c>
      <c r="CS5" s="56" t="s">
        <v>96</v>
      </c>
      <c r="CT5" s="56" t="s">
        <v>97</v>
      </c>
      <c r="CU5" s="56" t="s">
        <v>98</v>
      </c>
      <c r="CV5" s="56" t="s">
        <v>99</v>
      </c>
      <c r="CW5" s="56" t="s">
        <v>100</v>
      </c>
      <c r="CX5" s="56" t="s">
        <v>90</v>
      </c>
      <c r="CY5" s="56" t="s">
        <v>91</v>
      </c>
      <c r="CZ5" s="56" t="s">
        <v>101</v>
      </c>
      <c r="DA5" s="56" t="s">
        <v>93</v>
      </c>
      <c r="DB5" s="56" t="s">
        <v>107</v>
      </c>
      <c r="DC5" s="56" t="s">
        <v>95</v>
      </c>
      <c r="DD5" s="56" t="s">
        <v>96</v>
      </c>
      <c r="DE5" s="56" t="s">
        <v>97</v>
      </c>
      <c r="DF5" s="56" t="s">
        <v>98</v>
      </c>
      <c r="DG5" s="56" t="s">
        <v>99</v>
      </c>
      <c r="DH5" s="56" t="s">
        <v>100</v>
      </c>
      <c r="DI5" s="150"/>
      <c r="DJ5" s="150"/>
      <c r="DK5" s="56" t="s">
        <v>90</v>
      </c>
      <c r="DL5" s="56" t="s">
        <v>91</v>
      </c>
      <c r="DM5" s="56" t="s">
        <v>92</v>
      </c>
      <c r="DN5" s="56" t="s">
        <v>93</v>
      </c>
      <c r="DO5" s="56" t="s">
        <v>107</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108</v>
      </c>
      <c r="EH5" s="56" t="s">
        <v>109</v>
      </c>
      <c r="EI5" s="56" t="s">
        <v>110</v>
      </c>
      <c r="EJ5" s="56" t="s">
        <v>111</v>
      </c>
      <c r="EK5" s="56" t="s">
        <v>112</v>
      </c>
      <c r="EL5" s="56" t="s">
        <v>113</v>
      </c>
      <c r="EM5" s="56" t="s">
        <v>114</v>
      </c>
      <c r="EN5" s="56" t="s">
        <v>115</v>
      </c>
      <c r="EO5" s="56" t="s">
        <v>116</v>
      </c>
      <c r="EP5" s="56" t="s">
        <v>117</v>
      </c>
    </row>
    <row r="6" spans="1:146" s="66" customFormat="1" x14ac:dyDescent="0.15">
      <c r="A6" s="42" t="s">
        <v>118</v>
      </c>
      <c r="B6" s="57">
        <f>B8</f>
        <v>2020</v>
      </c>
      <c r="C6" s="57">
        <f t="shared" ref="C6:X6" si="2">C8</f>
        <v>382108</v>
      </c>
      <c r="D6" s="57">
        <f t="shared" si="2"/>
        <v>47</v>
      </c>
      <c r="E6" s="57">
        <f t="shared" si="2"/>
        <v>11</v>
      </c>
      <c r="F6" s="57">
        <f t="shared" si="2"/>
        <v>1</v>
      </c>
      <c r="G6" s="57">
        <f t="shared" si="2"/>
        <v>111</v>
      </c>
      <c r="H6" s="57" t="str">
        <f>SUBSTITUTE(H8,"　","")</f>
        <v>愛媛県伊予市</v>
      </c>
      <c r="I6" s="57" t="str">
        <f t="shared" si="2"/>
        <v>都市総合文化施設</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11058</v>
      </c>
      <c r="R6" s="60">
        <f t="shared" si="2"/>
        <v>275</v>
      </c>
      <c r="S6" s="61">
        <f t="shared" si="2"/>
        <v>4731</v>
      </c>
      <c r="T6" s="62" t="str">
        <f t="shared" si="2"/>
        <v>利用料金制</v>
      </c>
      <c r="U6" s="58">
        <f t="shared" si="2"/>
        <v>50.8</v>
      </c>
      <c r="V6" s="62" t="str">
        <f t="shared" si="2"/>
        <v>有</v>
      </c>
      <c r="W6" s="63">
        <f t="shared" si="2"/>
        <v>79.599999999999994</v>
      </c>
      <c r="X6" s="62" t="str">
        <f t="shared" si="2"/>
        <v>有</v>
      </c>
      <c r="Y6" s="64">
        <f>IF(Y8="-",NA(),Y8)</f>
        <v>106</v>
      </c>
      <c r="Z6" s="64">
        <f t="shared" ref="Z6:AH6" si="3">IF(Z8="-",NA(),Z8)</f>
        <v>106.3</v>
      </c>
      <c r="AA6" s="64">
        <f t="shared" si="3"/>
        <v>105.6</v>
      </c>
      <c r="AB6" s="64">
        <f t="shared" si="3"/>
        <v>100.6</v>
      </c>
      <c r="AC6" s="64">
        <f t="shared" si="3"/>
        <v>80</v>
      </c>
      <c r="AD6" s="64">
        <f t="shared" si="3"/>
        <v>101.3</v>
      </c>
      <c r="AE6" s="64">
        <f t="shared" si="3"/>
        <v>98.1</v>
      </c>
      <c r="AF6" s="64">
        <f t="shared" si="3"/>
        <v>100.3</v>
      </c>
      <c r="AG6" s="64">
        <f t="shared" si="3"/>
        <v>100.9</v>
      </c>
      <c r="AH6" s="64">
        <f t="shared" si="3"/>
        <v>105.2</v>
      </c>
      <c r="AI6" s="64" t="str">
        <f>IF(AI8="-","【-】","【"&amp;SUBSTITUTE(TEXT(AI8,"#,##0.0"),"-","△")&amp;"】")</f>
        <v>【86.6】</v>
      </c>
      <c r="AJ6" s="64">
        <f>IF(AJ8="-",NA(),AJ8)</f>
        <v>22.9</v>
      </c>
      <c r="AK6" s="64">
        <f t="shared" ref="AK6:AS6" si="4">IF(AK8="-",NA(),AK8)</f>
        <v>12.1</v>
      </c>
      <c r="AL6" s="64">
        <f t="shared" si="4"/>
        <v>8.8000000000000007</v>
      </c>
      <c r="AM6" s="64">
        <f t="shared" si="4"/>
        <v>8.3000000000000007</v>
      </c>
      <c r="AN6" s="64">
        <f t="shared" si="4"/>
        <v>30.1</v>
      </c>
      <c r="AO6" s="64">
        <f t="shared" si="4"/>
        <v>25.1</v>
      </c>
      <c r="AP6" s="64">
        <f t="shared" si="4"/>
        <v>21.9</v>
      </c>
      <c r="AQ6" s="64">
        <f t="shared" si="4"/>
        <v>24.2</v>
      </c>
      <c r="AR6" s="64">
        <f t="shared" si="4"/>
        <v>30.1</v>
      </c>
      <c r="AS6" s="64">
        <f t="shared" si="4"/>
        <v>38.1</v>
      </c>
      <c r="AT6" s="64" t="str">
        <f>IF(AT8="-","【-】","【"&amp;SUBSTITUTE(TEXT(AT8,"#,##0.0"),"-","△")&amp;"】")</f>
        <v>【33.7】</v>
      </c>
      <c r="AU6" s="59">
        <f>IF(AU8="-",NA(),AU8)</f>
        <v>1864</v>
      </c>
      <c r="AV6" s="59">
        <f t="shared" ref="AV6:BD6" si="5">IF(AV8="-",NA(),AV8)</f>
        <v>1190</v>
      </c>
      <c r="AW6" s="59">
        <f t="shared" si="5"/>
        <v>617</v>
      </c>
      <c r="AX6" s="59">
        <f t="shared" si="5"/>
        <v>1403</v>
      </c>
      <c r="AY6" s="59">
        <f t="shared" si="5"/>
        <v>11829</v>
      </c>
      <c r="AZ6" s="59">
        <f t="shared" si="5"/>
        <v>2406</v>
      </c>
      <c r="BA6" s="59">
        <f t="shared" si="5"/>
        <v>3121</v>
      </c>
      <c r="BB6" s="59">
        <f t="shared" si="5"/>
        <v>3438</v>
      </c>
      <c r="BC6" s="59">
        <f t="shared" si="5"/>
        <v>4380</v>
      </c>
      <c r="BD6" s="59">
        <f t="shared" si="5"/>
        <v>16253</v>
      </c>
      <c r="BE6" s="59" t="str">
        <f>IF(BE8="-","【-】","【"&amp;SUBSTITUTE(TEXT(BE8,"#,##0"),"-","△")&amp;"】")</f>
        <v>【1,475,862】</v>
      </c>
      <c r="BF6" s="64">
        <f>IF(BF8="-",NA(),BF8)</f>
        <v>16.7</v>
      </c>
      <c r="BG6" s="64">
        <f t="shared" ref="BG6:BO6" si="6">IF(BG8="-",NA(),BG8)</f>
        <v>15.9</v>
      </c>
      <c r="BH6" s="64">
        <f t="shared" si="6"/>
        <v>16.5</v>
      </c>
      <c r="BI6" s="64">
        <f t="shared" si="6"/>
        <v>15.8</v>
      </c>
      <c r="BJ6" s="64">
        <f t="shared" si="6"/>
        <v>8.6999999999999993</v>
      </c>
      <c r="BK6" s="64">
        <f t="shared" si="6"/>
        <v>14.5</v>
      </c>
      <c r="BL6" s="64">
        <f t="shared" si="6"/>
        <v>16.2</v>
      </c>
      <c r="BM6" s="64">
        <f t="shared" si="6"/>
        <v>14.2</v>
      </c>
      <c r="BN6" s="64">
        <f t="shared" si="6"/>
        <v>13.2</v>
      </c>
      <c r="BO6" s="64">
        <f t="shared" si="6"/>
        <v>5</v>
      </c>
      <c r="BP6" s="64" t="str">
        <f>IF(BP8="-","【-】","【"&amp;SUBSTITUTE(TEXT(BP8,"#,##0.0"),"-","△")&amp;"】")</f>
        <v>【10.1】</v>
      </c>
      <c r="BQ6" s="64">
        <f>IF(BQ8="-",NA(),BQ8)</f>
        <v>36.799999999999997</v>
      </c>
      <c r="BR6" s="64">
        <f t="shared" ref="BR6:BZ6" si="7">IF(BR8="-",NA(),BR8)</f>
        <v>36.9</v>
      </c>
      <c r="BS6" s="64">
        <f t="shared" si="7"/>
        <v>36</v>
      </c>
      <c r="BT6" s="64">
        <f t="shared" si="7"/>
        <v>41.7</v>
      </c>
      <c r="BU6" s="64">
        <f t="shared" si="7"/>
        <v>65.400000000000006</v>
      </c>
      <c r="BV6" s="64">
        <f t="shared" si="7"/>
        <v>36.6</v>
      </c>
      <c r="BW6" s="64">
        <f t="shared" si="7"/>
        <v>38.5</v>
      </c>
      <c r="BX6" s="64">
        <f t="shared" si="7"/>
        <v>39.1</v>
      </c>
      <c r="BY6" s="64">
        <f t="shared" si="7"/>
        <v>47.7</v>
      </c>
      <c r="BZ6" s="64">
        <f t="shared" si="7"/>
        <v>90.9</v>
      </c>
      <c r="CA6" s="64" t="str">
        <f>IF(CA8="-","【-】","【"&amp;SUBSTITUTE(TEXT(CA8,"#,##0.0"),"-","△")&amp;"】")</f>
        <v>【170.8】</v>
      </c>
      <c r="CB6" s="64">
        <f>IF(CB8="-",NA(),CB8)</f>
        <v>-0.9</v>
      </c>
      <c r="CC6" s="64">
        <f t="shared" ref="CC6:CK6" si="8">IF(CC8="-",NA(),CC8)</f>
        <v>2</v>
      </c>
      <c r="CD6" s="64">
        <f t="shared" si="8"/>
        <v>3.2</v>
      </c>
      <c r="CE6" s="64">
        <f t="shared" si="8"/>
        <v>-4.5999999999999996</v>
      </c>
      <c r="CF6" s="64">
        <f t="shared" si="8"/>
        <v>-90.3</v>
      </c>
      <c r="CG6" s="64">
        <f t="shared" si="8"/>
        <v>-27.5</v>
      </c>
      <c r="CH6" s="64">
        <f t="shared" si="8"/>
        <v>-27.3</v>
      </c>
      <c r="CI6" s="64">
        <f t="shared" si="8"/>
        <v>-38.700000000000003</v>
      </c>
      <c r="CJ6" s="64">
        <f t="shared" si="8"/>
        <v>-51.3</v>
      </c>
      <c r="CK6" s="64">
        <f t="shared" si="8"/>
        <v>-106.5</v>
      </c>
      <c r="CL6" s="64" t="str">
        <f>IF(CL8="-","【-】","【"&amp;SUBSTITUTE(TEXT(CL8,"#,##0.0"),"-","△")&amp;"】")</f>
        <v>【△121.1】</v>
      </c>
      <c r="CM6" s="59">
        <f>IF(CM8="-",NA(),CM8)</f>
        <v>-4107</v>
      </c>
      <c r="CN6" s="59">
        <f t="shared" ref="CN6:CV6" si="9">IF(CN8="-",NA(),CN8)</f>
        <v>8861</v>
      </c>
      <c r="CO6" s="59">
        <f t="shared" si="9"/>
        <v>14725</v>
      </c>
      <c r="CP6" s="59">
        <f t="shared" si="9"/>
        <v>-19658</v>
      </c>
      <c r="CQ6" s="59">
        <f t="shared" si="9"/>
        <v>-193611</v>
      </c>
      <c r="CR6" s="59">
        <f t="shared" si="9"/>
        <v>3978</v>
      </c>
      <c r="CS6" s="59">
        <f t="shared" si="9"/>
        <v>1704</v>
      </c>
      <c r="CT6" s="59">
        <f t="shared" si="9"/>
        <v>-202</v>
      </c>
      <c r="CU6" s="59">
        <f t="shared" si="9"/>
        <v>-9940</v>
      </c>
      <c r="CV6" s="59">
        <f t="shared" si="9"/>
        <v>-40673</v>
      </c>
      <c r="CW6" s="59" t="str">
        <f>IF(CW8="-","【-】","【"&amp;SUBSTITUTE(TEXT(CW8,"#,##0"),"-","△")&amp;"】")</f>
        <v>【△29,447】</v>
      </c>
      <c r="CX6" s="64"/>
      <c r="CY6" s="64"/>
      <c r="CZ6" s="64"/>
      <c r="DA6" s="64"/>
      <c r="DB6" s="64"/>
      <c r="DC6" s="64"/>
      <c r="DD6" s="64"/>
      <c r="DE6" s="64"/>
      <c r="DF6" s="64"/>
      <c r="DG6" s="64"/>
      <c r="DH6" s="64" t="s">
        <v>119</v>
      </c>
      <c r="DI6" s="60">
        <f t="shared" ref="DI6:DJ6" si="10">DI8</f>
        <v>6365531</v>
      </c>
      <c r="DJ6" s="60">
        <f t="shared" si="10"/>
        <v>13343</v>
      </c>
      <c r="DK6" s="64"/>
      <c r="DL6" s="64"/>
      <c r="DM6" s="64"/>
      <c r="DN6" s="64"/>
      <c r="DO6" s="64"/>
      <c r="DP6" s="64"/>
      <c r="DQ6" s="64"/>
      <c r="DR6" s="64"/>
      <c r="DS6" s="64"/>
      <c r="DT6" s="64"/>
      <c r="DU6" s="64" t="s">
        <v>119</v>
      </c>
      <c r="DV6" s="64">
        <f>IF(DV8="-",NA(),DV8)</f>
        <v>0</v>
      </c>
      <c r="DW6" s="64">
        <f t="shared" ref="DW6:EE6" si="11">IF(DW8="-",NA(),DW8)</f>
        <v>0</v>
      </c>
      <c r="DX6" s="64">
        <f t="shared" si="11"/>
        <v>0</v>
      </c>
      <c r="DY6" s="64">
        <f t="shared" si="11"/>
        <v>0</v>
      </c>
      <c r="DZ6" s="64">
        <f t="shared" si="11"/>
        <v>0</v>
      </c>
      <c r="EA6" s="64">
        <f t="shared" si="11"/>
        <v>36.200000000000003</v>
      </c>
      <c r="EB6" s="64">
        <f t="shared" si="11"/>
        <v>21.1</v>
      </c>
      <c r="EC6" s="64">
        <f t="shared" si="11"/>
        <v>8.5</v>
      </c>
      <c r="ED6" s="64">
        <f t="shared" si="11"/>
        <v>0</v>
      </c>
      <c r="EE6" s="64">
        <f t="shared" si="11"/>
        <v>0</v>
      </c>
      <c r="EF6" s="64" t="str">
        <f>IF(EF8="-","【-】","【"&amp;SUBSTITUTE(TEXT(EF8,"#,##0.0"),"-","△")&amp;"】")</f>
        <v>【107.3】</v>
      </c>
      <c r="EG6" s="65" t="e">
        <f>IF(EG8="-",NA(),EG8)</f>
        <v>#N/A</v>
      </c>
      <c r="EH6" s="65">
        <f t="shared" ref="EH6:EP6" si="12">IF(EH8="-",NA(),EH8)</f>
        <v>0</v>
      </c>
      <c r="EI6" s="65">
        <f t="shared" si="12"/>
        <v>3.8999999999999998E-3</v>
      </c>
      <c r="EJ6" s="65">
        <f t="shared" si="12"/>
        <v>3.5999999999999999E-3</v>
      </c>
      <c r="EK6" s="65">
        <f t="shared" si="12"/>
        <v>2.8999999999999998E-3</v>
      </c>
      <c r="EL6" s="65">
        <f t="shared" si="12"/>
        <v>1.17E-2</v>
      </c>
      <c r="EM6" s="65">
        <f t="shared" si="12"/>
        <v>7.1999999999999998E-3</v>
      </c>
      <c r="EN6" s="65">
        <f t="shared" si="12"/>
        <v>1.03E-2</v>
      </c>
      <c r="EO6" s="65">
        <f t="shared" si="12"/>
        <v>7.4999999999999997E-3</v>
      </c>
      <c r="EP6" s="65">
        <f t="shared" si="12"/>
        <v>1.5100000000000001E-2</v>
      </c>
    </row>
    <row r="7" spans="1:146" s="66" customFormat="1" x14ac:dyDescent="0.15">
      <c r="A7" s="42" t="s">
        <v>120</v>
      </c>
      <c r="B7" s="57">
        <f t="shared" ref="B7:X7" si="13">B8</f>
        <v>2020</v>
      </c>
      <c r="C7" s="57">
        <f t="shared" si="13"/>
        <v>382108</v>
      </c>
      <c r="D7" s="57">
        <f t="shared" si="13"/>
        <v>47</v>
      </c>
      <c r="E7" s="57">
        <f t="shared" si="13"/>
        <v>11</v>
      </c>
      <c r="F7" s="57">
        <f t="shared" si="13"/>
        <v>1</v>
      </c>
      <c r="G7" s="57">
        <f t="shared" si="13"/>
        <v>111</v>
      </c>
      <c r="H7" s="57" t="str">
        <f t="shared" si="13"/>
        <v>愛媛県　伊予市</v>
      </c>
      <c r="I7" s="57" t="str">
        <f t="shared" si="13"/>
        <v>都市総合文化施設</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11058</v>
      </c>
      <c r="R7" s="60">
        <f t="shared" si="13"/>
        <v>275</v>
      </c>
      <c r="S7" s="61">
        <f t="shared" si="13"/>
        <v>4731</v>
      </c>
      <c r="T7" s="62" t="str">
        <f t="shared" si="13"/>
        <v>利用料金制</v>
      </c>
      <c r="U7" s="58">
        <f t="shared" si="13"/>
        <v>50.8</v>
      </c>
      <c r="V7" s="62" t="str">
        <f t="shared" si="13"/>
        <v>有</v>
      </c>
      <c r="W7" s="63">
        <f t="shared" si="13"/>
        <v>79.599999999999994</v>
      </c>
      <c r="X7" s="62" t="str">
        <f t="shared" si="13"/>
        <v>有</v>
      </c>
      <c r="Y7" s="64">
        <f>Y8</f>
        <v>106</v>
      </c>
      <c r="Z7" s="64">
        <f t="shared" ref="Z7:AH7" si="14">Z8</f>
        <v>106.3</v>
      </c>
      <c r="AA7" s="64">
        <f t="shared" si="14"/>
        <v>105.6</v>
      </c>
      <c r="AB7" s="64">
        <f t="shared" si="14"/>
        <v>100.6</v>
      </c>
      <c r="AC7" s="64">
        <f t="shared" si="14"/>
        <v>80</v>
      </c>
      <c r="AD7" s="64">
        <f t="shared" si="14"/>
        <v>101.3</v>
      </c>
      <c r="AE7" s="64">
        <f t="shared" si="14"/>
        <v>98.1</v>
      </c>
      <c r="AF7" s="64">
        <f t="shared" si="14"/>
        <v>100.3</v>
      </c>
      <c r="AG7" s="64">
        <f t="shared" si="14"/>
        <v>100.9</v>
      </c>
      <c r="AH7" s="64">
        <f t="shared" si="14"/>
        <v>105.2</v>
      </c>
      <c r="AI7" s="64"/>
      <c r="AJ7" s="64">
        <f>AJ8</f>
        <v>22.9</v>
      </c>
      <c r="AK7" s="64">
        <f t="shared" ref="AK7:AS7" si="15">AK8</f>
        <v>12.1</v>
      </c>
      <c r="AL7" s="64">
        <f t="shared" si="15"/>
        <v>8.8000000000000007</v>
      </c>
      <c r="AM7" s="64">
        <f t="shared" si="15"/>
        <v>8.3000000000000007</v>
      </c>
      <c r="AN7" s="64">
        <f t="shared" si="15"/>
        <v>30.1</v>
      </c>
      <c r="AO7" s="64">
        <f t="shared" si="15"/>
        <v>25.1</v>
      </c>
      <c r="AP7" s="64">
        <f t="shared" si="15"/>
        <v>21.9</v>
      </c>
      <c r="AQ7" s="64">
        <f t="shared" si="15"/>
        <v>24.2</v>
      </c>
      <c r="AR7" s="64">
        <f t="shared" si="15"/>
        <v>30.1</v>
      </c>
      <c r="AS7" s="64">
        <f t="shared" si="15"/>
        <v>38.1</v>
      </c>
      <c r="AT7" s="64"/>
      <c r="AU7" s="59">
        <f>AU8</f>
        <v>1864</v>
      </c>
      <c r="AV7" s="59">
        <f t="shared" ref="AV7:BD7" si="16">AV8</f>
        <v>1190</v>
      </c>
      <c r="AW7" s="59">
        <f t="shared" si="16"/>
        <v>617</v>
      </c>
      <c r="AX7" s="59">
        <f t="shared" si="16"/>
        <v>1403</v>
      </c>
      <c r="AY7" s="59">
        <f t="shared" si="16"/>
        <v>11829</v>
      </c>
      <c r="AZ7" s="59">
        <f t="shared" si="16"/>
        <v>2406</v>
      </c>
      <c r="BA7" s="59">
        <f t="shared" si="16"/>
        <v>3121</v>
      </c>
      <c r="BB7" s="59">
        <f t="shared" si="16"/>
        <v>3438</v>
      </c>
      <c r="BC7" s="59">
        <f t="shared" si="16"/>
        <v>4380</v>
      </c>
      <c r="BD7" s="59">
        <f t="shared" si="16"/>
        <v>16253</v>
      </c>
      <c r="BE7" s="59"/>
      <c r="BF7" s="64">
        <f>BF8</f>
        <v>16.7</v>
      </c>
      <c r="BG7" s="64">
        <f t="shared" ref="BG7:BO7" si="17">BG8</f>
        <v>15.9</v>
      </c>
      <c r="BH7" s="64">
        <f t="shared" si="17"/>
        <v>16.5</v>
      </c>
      <c r="BI7" s="64">
        <f t="shared" si="17"/>
        <v>15.8</v>
      </c>
      <c r="BJ7" s="64">
        <f t="shared" si="17"/>
        <v>8.6999999999999993</v>
      </c>
      <c r="BK7" s="64">
        <f t="shared" si="17"/>
        <v>14.5</v>
      </c>
      <c r="BL7" s="64">
        <f t="shared" si="17"/>
        <v>16.2</v>
      </c>
      <c r="BM7" s="64">
        <f t="shared" si="17"/>
        <v>14.2</v>
      </c>
      <c r="BN7" s="64">
        <f t="shared" si="17"/>
        <v>13.2</v>
      </c>
      <c r="BO7" s="64">
        <f t="shared" si="17"/>
        <v>5</v>
      </c>
      <c r="BP7" s="64"/>
      <c r="BQ7" s="64">
        <f>BQ8</f>
        <v>36.799999999999997</v>
      </c>
      <c r="BR7" s="64">
        <f t="shared" ref="BR7:BZ7" si="18">BR8</f>
        <v>36.9</v>
      </c>
      <c r="BS7" s="64">
        <f t="shared" si="18"/>
        <v>36</v>
      </c>
      <c r="BT7" s="64">
        <f t="shared" si="18"/>
        <v>41.7</v>
      </c>
      <c r="BU7" s="64">
        <f t="shared" si="18"/>
        <v>65.400000000000006</v>
      </c>
      <c r="BV7" s="64">
        <f t="shared" si="18"/>
        <v>36.6</v>
      </c>
      <c r="BW7" s="64">
        <f t="shared" si="18"/>
        <v>38.5</v>
      </c>
      <c r="BX7" s="64">
        <f t="shared" si="18"/>
        <v>39.1</v>
      </c>
      <c r="BY7" s="64">
        <f t="shared" si="18"/>
        <v>47.7</v>
      </c>
      <c r="BZ7" s="64">
        <f t="shared" si="18"/>
        <v>90.9</v>
      </c>
      <c r="CA7" s="64"/>
      <c r="CB7" s="64">
        <f>CB8</f>
        <v>-0.9</v>
      </c>
      <c r="CC7" s="64">
        <f t="shared" ref="CC7:CK7" si="19">CC8</f>
        <v>2</v>
      </c>
      <c r="CD7" s="64">
        <f t="shared" si="19"/>
        <v>3.2</v>
      </c>
      <c r="CE7" s="64">
        <f t="shared" si="19"/>
        <v>-4.5999999999999996</v>
      </c>
      <c r="CF7" s="64">
        <f t="shared" si="19"/>
        <v>-90.3</v>
      </c>
      <c r="CG7" s="64">
        <f t="shared" si="19"/>
        <v>-27.5</v>
      </c>
      <c r="CH7" s="64">
        <f t="shared" si="19"/>
        <v>-27.3</v>
      </c>
      <c r="CI7" s="64">
        <f t="shared" si="19"/>
        <v>-38.700000000000003</v>
      </c>
      <c r="CJ7" s="64">
        <f t="shared" si="19"/>
        <v>-51.3</v>
      </c>
      <c r="CK7" s="64">
        <f t="shared" si="19"/>
        <v>-106.5</v>
      </c>
      <c r="CL7" s="64"/>
      <c r="CM7" s="59">
        <f>CM8</f>
        <v>-4107</v>
      </c>
      <c r="CN7" s="59">
        <f t="shared" ref="CN7:CV7" si="20">CN8</f>
        <v>8861</v>
      </c>
      <c r="CO7" s="59">
        <f t="shared" si="20"/>
        <v>14725</v>
      </c>
      <c r="CP7" s="59">
        <f t="shared" si="20"/>
        <v>-19658</v>
      </c>
      <c r="CQ7" s="59">
        <f t="shared" si="20"/>
        <v>-193611</v>
      </c>
      <c r="CR7" s="59">
        <f t="shared" si="20"/>
        <v>3978</v>
      </c>
      <c r="CS7" s="59">
        <f t="shared" si="20"/>
        <v>1704</v>
      </c>
      <c r="CT7" s="59">
        <f t="shared" si="20"/>
        <v>-202</v>
      </c>
      <c r="CU7" s="59">
        <f t="shared" si="20"/>
        <v>-9940</v>
      </c>
      <c r="CV7" s="59">
        <f t="shared" si="20"/>
        <v>-40673</v>
      </c>
      <c r="CW7" s="59"/>
      <c r="CX7" s="64" t="s">
        <v>121</v>
      </c>
      <c r="CY7" s="64" t="s">
        <v>121</v>
      </c>
      <c r="CZ7" s="64" t="s">
        <v>121</v>
      </c>
      <c r="DA7" s="64" t="s">
        <v>121</v>
      </c>
      <c r="DB7" s="64" t="s">
        <v>121</v>
      </c>
      <c r="DC7" s="64" t="s">
        <v>121</v>
      </c>
      <c r="DD7" s="64" t="s">
        <v>121</v>
      </c>
      <c r="DE7" s="64" t="s">
        <v>121</v>
      </c>
      <c r="DF7" s="64" t="s">
        <v>121</v>
      </c>
      <c r="DG7" s="64" t="s">
        <v>119</v>
      </c>
      <c r="DH7" s="64"/>
      <c r="DI7" s="60">
        <f>DI8</f>
        <v>6365531</v>
      </c>
      <c r="DJ7" s="60">
        <f>DJ8</f>
        <v>13343</v>
      </c>
      <c r="DK7" s="64" t="s">
        <v>121</v>
      </c>
      <c r="DL7" s="64" t="s">
        <v>121</v>
      </c>
      <c r="DM7" s="64" t="s">
        <v>121</v>
      </c>
      <c r="DN7" s="64" t="s">
        <v>121</v>
      </c>
      <c r="DO7" s="64" t="s">
        <v>121</v>
      </c>
      <c r="DP7" s="64" t="s">
        <v>121</v>
      </c>
      <c r="DQ7" s="64" t="s">
        <v>121</v>
      </c>
      <c r="DR7" s="64" t="s">
        <v>121</v>
      </c>
      <c r="DS7" s="64" t="s">
        <v>121</v>
      </c>
      <c r="DT7" s="64" t="s">
        <v>119</v>
      </c>
      <c r="DU7" s="64"/>
      <c r="DV7" s="64">
        <f>DV8</f>
        <v>0</v>
      </c>
      <c r="DW7" s="64">
        <f t="shared" ref="DW7:EE7" si="21">DW8</f>
        <v>0</v>
      </c>
      <c r="DX7" s="64">
        <f t="shared" si="21"/>
        <v>0</v>
      </c>
      <c r="DY7" s="64">
        <f t="shared" si="21"/>
        <v>0</v>
      </c>
      <c r="DZ7" s="64">
        <f t="shared" si="21"/>
        <v>0</v>
      </c>
      <c r="EA7" s="64">
        <f t="shared" si="21"/>
        <v>36.200000000000003</v>
      </c>
      <c r="EB7" s="64">
        <f t="shared" si="21"/>
        <v>21.1</v>
      </c>
      <c r="EC7" s="64">
        <f t="shared" si="21"/>
        <v>8.5</v>
      </c>
      <c r="ED7" s="64">
        <f t="shared" si="21"/>
        <v>0</v>
      </c>
      <c r="EE7" s="64">
        <f t="shared" si="21"/>
        <v>0</v>
      </c>
      <c r="EF7" s="64"/>
      <c r="EG7" s="65"/>
      <c r="EH7" s="65"/>
      <c r="EI7" s="65"/>
      <c r="EJ7" s="65"/>
      <c r="EK7" s="65"/>
      <c r="EL7" s="65"/>
      <c r="EM7" s="65"/>
      <c r="EN7" s="65"/>
      <c r="EO7" s="65"/>
      <c r="EP7" s="65"/>
    </row>
    <row r="8" spans="1:146" s="66" customFormat="1" x14ac:dyDescent="0.15">
      <c r="A8" s="42"/>
      <c r="B8" s="67">
        <v>2020</v>
      </c>
      <c r="C8" s="67">
        <v>382108</v>
      </c>
      <c r="D8" s="67">
        <v>47</v>
      </c>
      <c r="E8" s="67">
        <v>11</v>
      </c>
      <c r="F8" s="67">
        <v>1</v>
      </c>
      <c r="G8" s="67">
        <v>111</v>
      </c>
      <c r="H8" s="67" t="s">
        <v>122</v>
      </c>
      <c r="I8" s="67" t="s">
        <v>123</v>
      </c>
      <c r="J8" s="67" t="s">
        <v>124</v>
      </c>
      <c r="K8" s="67" t="s">
        <v>125</v>
      </c>
      <c r="L8" s="67" t="s">
        <v>126</v>
      </c>
      <c r="M8" s="67" t="s">
        <v>137</v>
      </c>
      <c r="N8" s="67" t="s">
        <v>127</v>
      </c>
      <c r="O8" s="68" t="s">
        <v>128</v>
      </c>
      <c r="P8" s="68" t="s">
        <v>128</v>
      </c>
      <c r="Q8" s="69">
        <v>11058</v>
      </c>
      <c r="R8" s="69">
        <v>275</v>
      </c>
      <c r="S8" s="70">
        <v>4731</v>
      </c>
      <c r="T8" s="71" t="s">
        <v>129</v>
      </c>
      <c r="U8" s="68">
        <v>50.8</v>
      </c>
      <c r="V8" s="71" t="s">
        <v>130</v>
      </c>
      <c r="W8" s="72">
        <v>79.599999999999994</v>
      </c>
      <c r="X8" s="71" t="s">
        <v>130</v>
      </c>
      <c r="Y8" s="73">
        <v>106</v>
      </c>
      <c r="Z8" s="73">
        <v>106.3</v>
      </c>
      <c r="AA8" s="73">
        <v>105.6</v>
      </c>
      <c r="AB8" s="73">
        <v>100.6</v>
      </c>
      <c r="AC8" s="73">
        <v>80</v>
      </c>
      <c r="AD8" s="73">
        <v>101.3</v>
      </c>
      <c r="AE8" s="73">
        <v>98.1</v>
      </c>
      <c r="AF8" s="73">
        <v>100.3</v>
      </c>
      <c r="AG8" s="73">
        <v>100.9</v>
      </c>
      <c r="AH8" s="73">
        <v>105.2</v>
      </c>
      <c r="AI8" s="73">
        <v>86.6</v>
      </c>
      <c r="AJ8" s="73">
        <v>22.9</v>
      </c>
      <c r="AK8" s="73">
        <v>12.1</v>
      </c>
      <c r="AL8" s="73">
        <v>8.8000000000000007</v>
      </c>
      <c r="AM8" s="73">
        <v>8.3000000000000007</v>
      </c>
      <c r="AN8" s="73">
        <v>30.1</v>
      </c>
      <c r="AO8" s="73">
        <v>25.1</v>
      </c>
      <c r="AP8" s="73">
        <v>21.9</v>
      </c>
      <c r="AQ8" s="73">
        <v>24.2</v>
      </c>
      <c r="AR8" s="73">
        <v>30.1</v>
      </c>
      <c r="AS8" s="73">
        <v>38.1</v>
      </c>
      <c r="AT8" s="73">
        <v>33.700000000000003</v>
      </c>
      <c r="AU8" s="74">
        <v>1864</v>
      </c>
      <c r="AV8" s="74">
        <v>1190</v>
      </c>
      <c r="AW8" s="74">
        <v>617</v>
      </c>
      <c r="AX8" s="74">
        <v>1403</v>
      </c>
      <c r="AY8" s="74">
        <v>11829</v>
      </c>
      <c r="AZ8" s="74">
        <v>2406</v>
      </c>
      <c r="BA8" s="74">
        <v>3121</v>
      </c>
      <c r="BB8" s="74">
        <v>3438</v>
      </c>
      <c r="BC8" s="74">
        <v>4380</v>
      </c>
      <c r="BD8" s="74">
        <v>16253</v>
      </c>
      <c r="BE8" s="74">
        <v>1475862</v>
      </c>
      <c r="BF8" s="73">
        <v>16.7</v>
      </c>
      <c r="BG8" s="73">
        <v>15.9</v>
      </c>
      <c r="BH8" s="73">
        <v>16.5</v>
      </c>
      <c r="BI8" s="73">
        <v>15.8</v>
      </c>
      <c r="BJ8" s="73">
        <v>8.6999999999999993</v>
      </c>
      <c r="BK8" s="73">
        <v>14.5</v>
      </c>
      <c r="BL8" s="73">
        <v>16.2</v>
      </c>
      <c r="BM8" s="73">
        <v>14.2</v>
      </c>
      <c r="BN8" s="73">
        <v>13.2</v>
      </c>
      <c r="BO8" s="73">
        <v>5</v>
      </c>
      <c r="BP8" s="73">
        <v>10.1</v>
      </c>
      <c r="BQ8" s="73">
        <v>36.799999999999997</v>
      </c>
      <c r="BR8" s="73">
        <v>36.9</v>
      </c>
      <c r="BS8" s="73">
        <v>36</v>
      </c>
      <c r="BT8" s="73">
        <v>41.7</v>
      </c>
      <c r="BU8" s="73">
        <v>65.400000000000006</v>
      </c>
      <c r="BV8" s="73">
        <v>36.6</v>
      </c>
      <c r="BW8" s="73">
        <v>38.5</v>
      </c>
      <c r="BX8" s="73">
        <v>39.1</v>
      </c>
      <c r="BY8" s="73">
        <v>47.7</v>
      </c>
      <c r="BZ8" s="73">
        <v>90.9</v>
      </c>
      <c r="CA8" s="73">
        <v>170.8</v>
      </c>
      <c r="CB8" s="73">
        <v>-0.9</v>
      </c>
      <c r="CC8" s="73">
        <v>2</v>
      </c>
      <c r="CD8" s="73">
        <v>3.2</v>
      </c>
      <c r="CE8" s="75">
        <v>-4.5999999999999996</v>
      </c>
      <c r="CF8" s="75">
        <v>-90.3</v>
      </c>
      <c r="CG8" s="73">
        <v>-27.5</v>
      </c>
      <c r="CH8" s="73">
        <v>-27.3</v>
      </c>
      <c r="CI8" s="73">
        <v>-38.700000000000003</v>
      </c>
      <c r="CJ8" s="73">
        <v>-51.3</v>
      </c>
      <c r="CK8" s="73">
        <v>-106.5</v>
      </c>
      <c r="CL8" s="73">
        <v>-121.1</v>
      </c>
      <c r="CM8" s="74">
        <v>-4107</v>
      </c>
      <c r="CN8" s="74">
        <v>8861</v>
      </c>
      <c r="CO8" s="74">
        <v>14725</v>
      </c>
      <c r="CP8" s="74">
        <v>-19658</v>
      </c>
      <c r="CQ8" s="74">
        <v>-193611</v>
      </c>
      <c r="CR8" s="74">
        <v>3978</v>
      </c>
      <c r="CS8" s="74">
        <v>1704</v>
      </c>
      <c r="CT8" s="74">
        <v>-202</v>
      </c>
      <c r="CU8" s="74">
        <v>-9940</v>
      </c>
      <c r="CV8" s="74">
        <v>-40673</v>
      </c>
      <c r="CW8" s="74">
        <v>-29447</v>
      </c>
      <c r="CX8" s="73" t="s">
        <v>131</v>
      </c>
      <c r="CY8" s="73" t="s">
        <v>131</v>
      </c>
      <c r="CZ8" s="73" t="s">
        <v>131</v>
      </c>
      <c r="DA8" s="73" t="s">
        <v>131</v>
      </c>
      <c r="DB8" s="73" t="s">
        <v>131</v>
      </c>
      <c r="DC8" s="73" t="s">
        <v>131</v>
      </c>
      <c r="DD8" s="73" t="s">
        <v>131</v>
      </c>
      <c r="DE8" s="73" t="s">
        <v>131</v>
      </c>
      <c r="DF8" s="73" t="s">
        <v>131</v>
      </c>
      <c r="DG8" s="73" t="s">
        <v>131</v>
      </c>
      <c r="DH8" s="73" t="s">
        <v>131</v>
      </c>
      <c r="DI8" s="69">
        <v>6365531</v>
      </c>
      <c r="DJ8" s="69">
        <v>13343</v>
      </c>
      <c r="DK8" s="73" t="s">
        <v>131</v>
      </c>
      <c r="DL8" s="73" t="s">
        <v>131</v>
      </c>
      <c r="DM8" s="73" t="s">
        <v>131</v>
      </c>
      <c r="DN8" s="73" t="s">
        <v>131</v>
      </c>
      <c r="DO8" s="73" t="s">
        <v>131</v>
      </c>
      <c r="DP8" s="73" t="s">
        <v>131</v>
      </c>
      <c r="DQ8" s="73" t="s">
        <v>131</v>
      </c>
      <c r="DR8" s="73" t="s">
        <v>131</v>
      </c>
      <c r="DS8" s="73" t="s">
        <v>131</v>
      </c>
      <c r="DT8" s="73" t="s">
        <v>131</v>
      </c>
      <c r="DU8" s="73" t="s">
        <v>131</v>
      </c>
      <c r="DV8" s="73">
        <v>0</v>
      </c>
      <c r="DW8" s="73">
        <v>0</v>
      </c>
      <c r="DX8" s="73">
        <v>0</v>
      </c>
      <c r="DY8" s="73">
        <v>0</v>
      </c>
      <c r="DZ8" s="73">
        <v>0</v>
      </c>
      <c r="EA8" s="73">
        <v>36.200000000000003</v>
      </c>
      <c r="EB8" s="73">
        <v>21.1</v>
      </c>
      <c r="EC8" s="73">
        <v>8.5</v>
      </c>
      <c r="ED8" s="73">
        <v>0</v>
      </c>
      <c r="EE8" s="73">
        <v>0</v>
      </c>
      <c r="EF8" s="73">
        <v>107.3</v>
      </c>
      <c r="EG8" s="71" t="s">
        <v>131</v>
      </c>
      <c r="EH8" s="76">
        <v>0</v>
      </c>
      <c r="EI8" s="76">
        <v>3.8999999999999998E-3</v>
      </c>
      <c r="EJ8" s="76">
        <v>3.5999999999999999E-3</v>
      </c>
      <c r="EK8" s="76">
        <v>2.8999999999999998E-3</v>
      </c>
      <c r="EL8" s="76">
        <v>1.17E-2</v>
      </c>
      <c r="EM8" s="76">
        <v>7.1999999999999998E-3</v>
      </c>
      <c r="EN8" s="76">
        <v>1.03E-2</v>
      </c>
      <c r="EO8" s="76">
        <v>7.4999999999999997E-3</v>
      </c>
      <c r="EP8" s="76">
        <v>1.5100000000000001E-2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132</v>
      </c>
      <c r="C10" s="81" t="s">
        <v>133</v>
      </c>
      <c r="D10" s="81" t="s">
        <v>134</v>
      </c>
      <c r="E10" s="81" t="s">
        <v>135</v>
      </c>
      <c r="F10" s="81" t="s">
        <v>136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s</cp:lastModifiedBy>
  <dcterms:created xsi:type="dcterms:W3CDTF">2021-12-16T06:43:31Z</dcterms:created>
  <dcterms:modified xsi:type="dcterms:W3CDTF">2022-01-26T03:51:02Z</dcterms:modified>
  <cp:category/>
</cp:coreProperties>
</file>