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vDf7ZW1p1l+rEjHY+ZH86/BVwwmfUEMkCUAjlStLXJ9eFnkhWoi4AVrpxuZHY+Kj0Qv1z7aVz5I2z5QKuZaMQ==" workbookSaltValue="4EUkObuYYOJ/d4kpu6Af7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KO30" i="4"/>
  <c r="FX30" i="4"/>
  <c r="AV76" i="4"/>
  <c r="KO51" i="4"/>
  <c r="LE76" i="4"/>
  <c r="BG51" i="4"/>
  <c r="FX51" i="4"/>
  <c r="HP76" i="4"/>
  <c r="FE51" i="4"/>
  <c r="HA76" i="4"/>
  <c r="AN51" i="4"/>
  <c r="FE30" i="4"/>
  <c r="KP76" i="4"/>
  <c r="AN30" i="4"/>
  <c r="JV51" i="4"/>
  <c r="JV30" i="4"/>
  <c r="AG76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<sst xmlns="http://schemas.openxmlformats.org/spreadsheetml/2006/main" count="278" uniqueCount="135">
  <si>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</si>
  <si>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</si>
  <si>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</si>
  <si>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</si>
  <si>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</si>
  <si>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</si>
  <si>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</si>
  <si>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</si>
  <si>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</si>
  <si>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</si>
  <si>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</si>
  <si>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</si>
  <si>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</si>
  <si>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</si>
  <si>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</si>
  <si>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</si>
  <si>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</si>
  <si>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</si>
  <si>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</si>
  <si>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</si>
  <si>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</si>
  <si>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</si>
  <si>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</si>
  <si>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</si>
  <si>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</si>
  <si>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</si>
  <si>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</si>
  <si>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</si>
  <si>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</si>
  <si>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</si>
  <si>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</si>
  <si>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</si>
  <si>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</si>
  <si>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</si>
  <si>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</si>
  <si>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</si>
  <si>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</si>
  <si>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</si>
  <si>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</si>
  <si>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</si>
  <si>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</si>
  <si>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</si>
  <si>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</si>
  <si>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</si>
  <si>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</si>
  <si>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</si>
  <si>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</si>
  <si>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</si>
  <si>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</si>
  <si>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</si>
  <si>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</si>
  <si>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</si>
  <si>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</si>
  <si>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</si>
  <si>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</si>
  <si>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</si>
  <si>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</si>
  <si>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</si>
  <si>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</si>
  <si>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</si>
  <si>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</si>
  <si>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</si>
  <si>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</si>
  <si>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</si>
  <si>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</si>
  <si>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</si>
  <si>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</si>
  <si>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</si>
  <si>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</si>
  <si>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</si>
  <si>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</si>
  <si>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</si>
  <si>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</si>
  <si>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</si>
  <si>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</si>
  <si>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</si>
  <si>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</si>
  <si>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</si>
  <si>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</si>
  <si>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</si>
  <si>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</si>
  <si>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</si>
  <si>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</si>
  <si>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</si>
  <si>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</si>
  <si>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</si>
  <si>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</si>
  <si>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</si>
  <si>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</si>
  <si>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</si>
  <si>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</si>
  <si>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</si>
  <si>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</si>
  <si>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</si>
  <si>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</si>
  <si>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</si>
  <si>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</si>
  <si>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</si>
  <si>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</si>
  <si>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</si>
  <si>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</si>
  <si>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</si>
  <si>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</si>
  <si>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</si>
  <si>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</si>
  <si>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</si>
  <si>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</si>
  <si>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</si>
  <si>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</si>
  <si>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</si>
  <si>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</si>
  <si>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</si>
  <si>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</si>
  <si>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</si>
  <si>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新町角駐車場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</si>
  <si>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</si>
  <si>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</si>
  <si>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</si>
  <si>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</si>
  <si>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</si>
  <si>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</si>
  <si>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</si>
  <si>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</si>
  <si>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</si>
  <si>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</si>
  <si>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</si>
  <si>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</si>
  <si>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</si>
  <si>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</si>
  <si>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</si>
  <si>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</si>
  <si>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①収益的周知比率
②他会計補助金比率
　平成26年度より既発債の元金償還が開始され、比率は減少傾向にある。また、平成29年度は他会計から繰り入れを行った。
④売上高GOP比率
⑤EBITDA
　売上高ＧＯＰ比率は、類似施設平均値を上回っていることから、収益性は高く、数値も安定している。
　ＥＢＩＴＤＡが類似施設平均値を下回っているのは、収容台数が9台と小規模な駐車場であり、利益が少ないことが原因として挙げられる。
</t>
    <phoneticPr fontId="5"/>
  </si>
  <si>
    <t xml:space="preserve">⑧設備投資見込額
　平面駐車場であり、大きな改修等新たな設備投資は見込んでいない。
⑩企業債残高対料金収入比率
　平均値を大きく上回っているが、駐車場新設の際の借入であり、新たな借入もない。
</t>
    <phoneticPr fontId="5"/>
  </si>
  <si>
    <t xml:space="preserve">⑪稼働率
　市営駐車場の中で最も稼働率が高く、類似施設平均を上回っている。市内中心部に位置しているため、買い物客を含め幅広く活用されている。
</t>
    <phoneticPr fontId="5"/>
  </si>
  <si>
    <t>　既発債償還金の支出により、収益的収支比率は100％以下となっているが、稼働率も高く利用者数も多い。営業に関する収益性を表す指標である売上高ＧＯＰ比率も平均以上を維持している。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</si>
</sst>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77.099999999999994</c:v>
                </c:pt>
                <c:pt idx="2">
                  <c:v>50.2</c:v>
                </c:pt>
                <c:pt idx="3">
                  <c:v>55</c:v>
                </c:pt>
                <c:pt idx="4">
                  <c:v>41.3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E-4B79-A863-C17412649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9856"/>
        <c:axId val="5497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E-4B79-A863-C17412649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69856"/>
        <c:axId val="54971776"/>
      </c:lineChart>
      <c:catAx>
        <c:axId val="54969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71776"/>
        <c:crosses val="autoZero"/>
        <c:auto val="1"/>
        <c:lblAlgn val="ctr"/>
        <c:lblOffset val="100"/>
        <c:noMultiLvlLbl val="1"/>
      </c:catAx>
      <c:valAx>
        <c:axId val="5497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6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1192.3</c:v>
                </c:pt>
                <c:pt idx="1">
                  <c:v>973.2</c:v>
                </c:pt>
                <c:pt idx="2">
                  <c:v>1149.4000000000001</c:v>
                </c:pt>
                <c:pt idx="3">
                  <c:v>942.3</c:v>
                </c:pt>
                <c:pt idx="4">
                  <c:v>1061.4000000000001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9-43A0-941E-F06A53750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80832"/>
        <c:axId val="5868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C9-43A0-941E-F06A53750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0832"/>
        <c:axId val="58682752"/>
      </c:lineChart>
      <c:catAx>
        <c:axId val="58680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8682752"/>
        <c:crosses val="autoZero"/>
        <c:auto val="1"/>
        <c:lblAlgn val="ctr"/>
        <c:lblOffset val="100"/>
        <c:noMultiLvlLbl val="1"/>
      </c:catAx>
      <c:valAx>
        <c:axId val="5868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8680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00-4E6A-AB14-B62494A9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57824"/>
        <c:axId val="9935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0-4E6A-AB14-B62494A9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7824"/>
        <c:axId val="99359744"/>
      </c:lineChart>
      <c:catAx>
        <c:axId val="99357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359744"/>
        <c:crosses val="autoZero"/>
        <c:auto val="1"/>
        <c:lblAlgn val="ctr"/>
        <c:lblOffset val="100"/>
        <c:noMultiLvlLbl val="1"/>
      </c:catAx>
      <c:valAx>
        <c:axId val="9935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357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7-489E-95F9-9F9E4A3D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06592"/>
        <c:axId val="9940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7-489E-95F9-9F9E4A3D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06592"/>
        <c:axId val="99408512"/>
      </c:lineChart>
      <c:catAx>
        <c:axId val="9940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408512"/>
        <c:crosses val="autoZero"/>
        <c:auto val="1"/>
        <c:lblAlgn val="ctr"/>
        <c:lblOffset val="100"/>
        <c:noMultiLvlLbl val="1"/>
      </c:catAx>
      <c:valAx>
        <c:axId val="9940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40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690.6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25-4B6D-90FF-ABE04AD8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12000"/>
        <c:axId val="993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25-4B6D-90FF-ABE04AD8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12000"/>
        <c:axId val="99313920"/>
      </c:lineChart>
      <c:catAx>
        <c:axId val="99312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313920"/>
        <c:crosses val="autoZero"/>
        <c:auto val="1"/>
        <c:lblAlgn val="ctr"/>
        <c:lblOffset val="100"/>
        <c:noMultiLvlLbl val="1"/>
      </c:catAx>
      <c:valAx>
        <c:axId val="993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312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CE-41EA-8709-510864215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04128"/>
        <c:axId val="9950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CE-41EA-8709-510864215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04128"/>
        <c:axId val="99506048"/>
      </c:lineChart>
      <c:catAx>
        <c:axId val="99504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506048"/>
        <c:crosses val="autoZero"/>
        <c:auto val="1"/>
        <c:lblAlgn val="ctr"/>
        <c:lblOffset val="100"/>
        <c:noMultiLvlLbl val="1"/>
      </c:catAx>
      <c:valAx>
        <c:axId val="9950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504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477.8</c:v>
                </c:pt>
                <c:pt idx="1">
                  <c:v>500</c:v>
                </c:pt>
                <c:pt idx="2">
                  <c:v>466.7</c:v>
                </c:pt>
                <c:pt idx="3">
                  <c:v>888.9</c:v>
                </c:pt>
                <c:pt idx="4">
                  <c:v>855.6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3-4663-861E-48FD35A2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6256"/>
        <c:axId val="9954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3-4663-861E-48FD35A2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6256"/>
        <c:axId val="99542528"/>
      </c:lineChart>
      <c:catAx>
        <c:axId val="99536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542528"/>
        <c:crosses val="autoZero"/>
        <c:auto val="1"/>
        <c:lblAlgn val="ctr"/>
        <c:lblOffset val="100"/>
        <c:noMultiLvlLbl val="1"/>
      </c:catAx>
      <c:valAx>
        <c:axId val="9954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36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76.7</c:v>
                </c:pt>
                <c:pt idx="1">
                  <c:v>78.900000000000006</c:v>
                </c:pt>
                <c:pt idx="2">
                  <c:v>65.8</c:v>
                </c:pt>
                <c:pt idx="3">
                  <c:v>70.3</c:v>
                </c:pt>
                <c:pt idx="4">
                  <c:v>59.3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4-4D4F-BC78-A7395FE35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85024"/>
        <c:axId val="9959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E4-4D4F-BC78-A7395FE35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85024"/>
        <c:axId val="99591296"/>
      </c:lineChart>
      <c:catAx>
        <c:axId val="9958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591296"/>
        <c:crosses val="autoZero"/>
        <c:auto val="1"/>
        <c:lblAlgn val="ctr"/>
        <c:lblOffset val="100"/>
        <c:noMultiLvlLbl val="1"/>
      </c:catAx>
      <c:valAx>
        <c:axId val="9959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85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1621</c:v>
                </c:pt>
                <c:pt idx="1">
                  <c:v>1836</c:v>
                </c:pt>
                <c:pt idx="2">
                  <c:v>1150</c:v>
                </c:pt>
                <c:pt idx="3">
                  <c:v>1305</c:v>
                </c:pt>
                <c:pt idx="4">
                  <c:v>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60-4130-A33B-BD7E861E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11616"/>
        <c:axId val="9971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60-4130-A33B-BD7E861E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1616"/>
        <c:axId val="99717888"/>
      </c:lineChart>
      <c:catAx>
        <c:axId val="99711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717888"/>
        <c:crosses val="autoZero"/>
        <c:auto val="1"/>
        <c:lblAlgn val="ctr"/>
        <c:lblOffset val="100"/>
        <c:noMultiLvlLbl val="1"/>
      </c:catAx>
      <c:valAx>
        <c:axId val="9971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71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15" zoomScale="60" zoomScaleNormal="6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新町角駐車場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179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10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9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120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63.7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77.099999999999994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50.2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41.3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690.6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477.8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466.7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888.9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855.6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14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76.7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78.900000000000006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65.8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70.3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59.3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1621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1836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1150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1305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832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21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405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7123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8017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8005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2698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59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1192.3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973.2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1149.4000000000001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942.3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1061.4000000000001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XNRaJbG9d8GPqlfT5ca41Mm24y3Gus+P6TINE3CZzet9kfzypJH7tlCy9P3qWTopSAjMGO3sSoQAYiQOVc6zQ==" saltValue="0RDs9wzJMWjAB60xGYcSh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100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102</v>
      </c>
      <c r="AV5" s="59" t="s">
        <v>103</v>
      </c>
      <c r="AW5" s="59" t="s">
        <v>104</v>
      </c>
      <c r="AX5" s="59" t="s">
        <v>105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102</v>
      </c>
      <c r="BG5" s="59" t="s">
        <v>89</v>
      </c>
      <c r="BH5" s="59" t="s">
        <v>90</v>
      </c>
      <c r="BI5" s="59" t="s">
        <v>100</v>
      </c>
      <c r="BJ5" s="59" t="s">
        <v>106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107</v>
      </c>
      <c r="BR5" s="59" t="s">
        <v>108</v>
      </c>
      <c r="BS5" s="59" t="s">
        <v>90</v>
      </c>
      <c r="BT5" s="59" t="s">
        <v>105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102</v>
      </c>
      <c r="CC5" s="59" t="s">
        <v>103</v>
      </c>
      <c r="CD5" s="59" t="s">
        <v>99</v>
      </c>
      <c r="CE5" s="59" t="s">
        <v>100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88</v>
      </c>
      <c r="CP5" s="59" t="s">
        <v>108</v>
      </c>
      <c r="CQ5" s="59" t="s">
        <v>99</v>
      </c>
      <c r="CR5" s="59" t="s">
        <v>100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102</v>
      </c>
      <c r="DA5" s="59" t="s">
        <v>89</v>
      </c>
      <c r="DB5" s="59" t="s">
        <v>99</v>
      </c>
      <c r="DC5" s="59" t="s">
        <v>105</v>
      </c>
      <c r="DD5" s="59" t="s">
        <v>106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104</v>
      </c>
      <c r="DN5" s="59" t="s">
        <v>91</v>
      </c>
      <c r="DO5" s="59" t="s">
        <v>106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2020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愛媛県八幡浜市</v>
      </c>
      <c r="I6" s="60" t="str">
        <f t="shared" si="1"/>
        <v>新町角駐車場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10</v>
      </c>
      <c r="S6" s="62" t="str">
        <f t="shared" si="1"/>
        <v>商業施設</v>
      </c>
      <c r="T6" s="62" t="str">
        <f t="shared" si="1"/>
        <v>無</v>
      </c>
      <c r="U6" s="63">
        <f t="shared" si="1"/>
        <v>179</v>
      </c>
      <c r="V6" s="63">
        <f t="shared" si="1"/>
        <v>9</v>
      </c>
      <c r="W6" s="63">
        <f t="shared" si="1"/>
        <v>120</v>
      </c>
      <c r="X6" s="62" t="str">
        <f t="shared" si="1"/>
        <v>代行制</v>
      </c>
      <c r="Y6" s="64">
        <f>IF(Y8="-",NA(),Y8)</f>
        <v>63.7</v>
      </c>
      <c r="Z6" s="64">
        <f t="shared" ref="Z6:AH6" si="2">IF(Z8="-",NA(),Z8)</f>
        <v>77.099999999999994</v>
      </c>
      <c r="AA6" s="64">
        <f t="shared" si="2"/>
        <v>50.2</v>
      </c>
      <c r="AB6" s="64">
        <f t="shared" si="2"/>
        <v>55</v>
      </c>
      <c r="AC6" s="64">
        <f t="shared" si="2"/>
        <v>41.3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690.6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14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76.7</v>
      </c>
      <c r="BG6" s="64">
        <f t="shared" ref="BG6:BO6" si="5">IF(BG8="-",NA(),BG8)</f>
        <v>78.900000000000006</v>
      </c>
      <c r="BH6" s="64">
        <f t="shared" si="5"/>
        <v>65.8</v>
      </c>
      <c r="BI6" s="64">
        <f t="shared" si="5"/>
        <v>70.3</v>
      </c>
      <c r="BJ6" s="64">
        <f t="shared" si="5"/>
        <v>59.3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1621</v>
      </c>
      <c r="BR6" s="65">
        <f t="shared" ref="BR6:BZ6" si="6">IF(BR8="-",NA(),BR8)</f>
        <v>1836</v>
      </c>
      <c r="BS6" s="65">
        <f t="shared" si="6"/>
        <v>1150</v>
      </c>
      <c r="BT6" s="65">
        <f t="shared" si="6"/>
        <v>1305</v>
      </c>
      <c r="BU6" s="65">
        <f t="shared" si="6"/>
        <v>832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59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1192.3</v>
      </c>
      <c r="DA6" s="64">
        <f t="shared" ref="DA6:DI6" si="8">IF(DA8="-",NA(),DA8)</f>
        <v>973.2</v>
      </c>
      <c r="DB6" s="64">
        <f t="shared" si="8"/>
        <v>1149.4000000000001</v>
      </c>
      <c r="DC6" s="64">
        <f t="shared" si="8"/>
        <v>942.3</v>
      </c>
      <c r="DD6" s="64">
        <f t="shared" si="8"/>
        <v>1061.4000000000001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477.8</v>
      </c>
      <c r="DL6" s="64">
        <f t="shared" ref="DL6:DT6" si="9">IF(DL8="-",NA(),DL8)</f>
        <v>500</v>
      </c>
      <c r="DM6" s="64">
        <f t="shared" si="9"/>
        <v>466.7</v>
      </c>
      <c r="DN6" s="64">
        <f t="shared" si="9"/>
        <v>888.9</v>
      </c>
      <c r="DO6" s="64">
        <f t="shared" si="9"/>
        <v>855.6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111</v>
      </c>
      <c r="B7" s="60">
        <f t="shared" ref="B7:X7" si="10">B8</f>
        <v>2020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八幡浜市</v>
      </c>
      <c r="I7" s="60" t="str">
        <f t="shared" si="10"/>
        <v>新町角駐車場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10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179</v>
      </c>
      <c r="V7" s="63">
        <f t="shared" si="10"/>
        <v>9</v>
      </c>
      <c r="W7" s="63">
        <f t="shared" si="10"/>
        <v>120</v>
      </c>
      <c r="X7" s="62" t="str">
        <f t="shared" si="10"/>
        <v>代行制</v>
      </c>
      <c r="Y7" s="64">
        <f>Y8</f>
        <v>63.7</v>
      </c>
      <c r="Z7" s="64">
        <f t="shared" ref="Z7:AH7" si="11">Z8</f>
        <v>77.099999999999994</v>
      </c>
      <c r="AA7" s="64">
        <f t="shared" si="11"/>
        <v>50.2</v>
      </c>
      <c r="AB7" s="64">
        <f t="shared" si="11"/>
        <v>55</v>
      </c>
      <c r="AC7" s="64">
        <f t="shared" si="11"/>
        <v>41.3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690.6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14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76.7</v>
      </c>
      <c r="BG7" s="64">
        <f t="shared" ref="BG7:BO7" si="14">BG8</f>
        <v>78.900000000000006</v>
      </c>
      <c r="BH7" s="64">
        <f t="shared" si="14"/>
        <v>65.8</v>
      </c>
      <c r="BI7" s="64">
        <f t="shared" si="14"/>
        <v>70.3</v>
      </c>
      <c r="BJ7" s="64">
        <f t="shared" si="14"/>
        <v>59.3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1621</v>
      </c>
      <c r="BR7" s="65">
        <f t="shared" ref="BR7:BZ7" si="15">BR8</f>
        <v>1836</v>
      </c>
      <c r="BS7" s="65">
        <f t="shared" si="15"/>
        <v>1150</v>
      </c>
      <c r="BT7" s="65">
        <f t="shared" si="15"/>
        <v>1305</v>
      </c>
      <c r="BU7" s="65">
        <f t="shared" si="15"/>
        <v>832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59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1192.3</v>
      </c>
      <c r="DA7" s="64">
        <f t="shared" ref="DA7:DI7" si="16">DA8</f>
        <v>973.2</v>
      </c>
      <c r="DB7" s="64">
        <f t="shared" si="16"/>
        <v>1149.4000000000001</v>
      </c>
      <c r="DC7" s="64">
        <f t="shared" si="16"/>
        <v>942.3</v>
      </c>
      <c r="DD7" s="64">
        <f t="shared" si="16"/>
        <v>1061.4000000000001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477.8</v>
      </c>
      <c r="DL7" s="64">
        <f t="shared" ref="DL7:DT7" si="17">DL8</f>
        <v>500</v>
      </c>
      <c r="DM7" s="64">
        <f t="shared" si="17"/>
        <v>466.7</v>
      </c>
      <c r="DN7" s="64">
        <f t="shared" si="17"/>
        <v>888.9</v>
      </c>
      <c r="DO7" s="64">
        <f t="shared" si="17"/>
        <v>855.6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382043</v>
      </c>
      <c r="D8" s="67">
        <v>47</v>
      </c>
      <c r="E8" s="67">
        <v>14</v>
      </c>
      <c r="F8" s="67">
        <v>0</v>
      </c>
      <c r="G8" s="67">
        <v>8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10</v>
      </c>
      <c r="S8" s="69" t="s">
        <v>123</v>
      </c>
      <c r="T8" s="69" t="s">
        <v>124</v>
      </c>
      <c r="U8" s="70">
        <v>179</v>
      </c>
      <c r="V8" s="70">
        <v>9</v>
      </c>
      <c r="W8" s="70">
        <v>120</v>
      </c>
      <c r="X8" s="69" t="s">
        <v>125</v>
      </c>
      <c r="Y8" s="71">
        <v>63.7</v>
      </c>
      <c r="Z8" s="71">
        <v>77.099999999999994</v>
      </c>
      <c r="AA8" s="71">
        <v>50.2</v>
      </c>
      <c r="AB8" s="71">
        <v>55</v>
      </c>
      <c r="AC8" s="71">
        <v>41.3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690.6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14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76.7</v>
      </c>
      <c r="BG8" s="71">
        <v>78.900000000000006</v>
      </c>
      <c r="BH8" s="71">
        <v>65.8</v>
      </c>
      <c r="BI8" s="71">
        <v>70.3</v>
      </c>
      <c r="BJ8" s="71">
        <v>59.3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1621</v>
      </c>
      <c r="BR8" s="72">
        <v>1836</v>
      </c>
      <c r="BS8" s="72">
        <v>1150</v>
      </c>
      <c r="BT8" s="73">
        <v>1305</v>
      </c>
      <c r="BU8" s="73">
        <v>832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59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1192.3</v>
      </c>
      <c r="DA8" s="71">
        <v>973.2</v>
      </c>
      <c r="DB8" s="71">
        <v>1149.4000000000001</v>
      </c>
      <c r="DC8" s="71">
        <v>942.3</v>
      </c>
      <c r="DD8" s="71">
        <v>1061.4000000000001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477.8</v>
      </c>
      <c r="DL8" s="71">
        <v>500</v>
      </c>
      <c r="DM8" s="71">
        <v>466.7</v>
      </c>
      <c r="DN8" s="71">
        <v>888.9</v>
      </c>
      <c r="DO8" s="71">
        <v>855.6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2022-02-02T02:37:44Z</cp:lastPrinted>
  <dcterms:created xsi:type="dcterms:W3CDTF">2021-12-17T06:08:11Z</dcterms:created>
  <dcterms:modified xsi:type="dcterms:W3CDTF">2022-02-02T02:37:46Z</dcterms:modified>
  <cp:category/>
</cp:coreProperties>
</file>