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xpKiO5fP8PzjZFsT6iyD+avi9sZ3xVD1MGYGWn9wzQ7rA1QVFtdsd8cREugzfwUgnskmNMczRgb63VL3BxAmA==" workbookSaltValue="FKRgqymlxhT4b+6U0hSzA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IE76" i="4"/>
  <c r="LT76" i="4"/>
  <c r="GQ51" i="4"/>
  <c r="LH30" i="4"/>
  <c r="BZ51" i="4"/>
  <c r="GQ30" i="4"/>
  <c r="HP76" i="4"/>
  <c r="BG51" i="4"/>
  <c r="FX30" i="4"/>
  <c r="BG30" i="4"/>
  <c r="FX51" i="4"/>
  <c r="AV76" i="4"/>
  <c r="KO51" i="4"/>
  <c r="KO30" i="4"/>
  <c r="LE76" i="4"/>
  <c r="KP76" i="4"/>
  <c r="FE51" i="4"/>
  <c r="HA76" i="4"/>
  <c r="AN51" i="4"/>
  <c r="FE30" i="4"/>
  <c r="JV30" i="4"/>
  <c r="AN30" i="4"/>
  <c r="JV51" i="4"/>
  <c r="AG76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<sst xmlns="http://schemas.openxmlformats.org/spreadsheetml/2006/main" count="278" uniqueCount="136">
  <si>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</si>
  <si>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</si>
  <si>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</si>
  <si>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</si>
  <si>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</si>
  <si>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</si>
  <si>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</si>
  <si>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</si>
  <si>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</si>
  <si>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</si>
  <si>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</si>
  <si>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</si>
  <si>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</si>
  <si>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</si>
  <si>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</si>
  <si>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</si>
  <si>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</si>
  <si>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</si>
  <si>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</si>
  <si>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</si>
  <si>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</si>
  <si>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</si>
  <si>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</si>
  <si>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</si>
  <si>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</si>
  <si>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</si>
  <si>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</si>
  <si>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</si>
  <si>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</si>
  <si>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</si>
  <si>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</si>
  <si>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</si>
  <si>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</si>
  <si>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</si>
  <si>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</si>
  <si>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</si>
  <si>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</si>
  <si>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</si>
  <si>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</si>
  <si>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</si>
  <si>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</si>
  <si>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</si>
  <si>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</si>
  <si>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</si>
  <si>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</si>
  <si>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</si>
  <si>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</si>
  <si>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</si>
  <si>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</si>
  <si>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</si>
  <si>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</si>
  <si>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</si>
  <si>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</si>
  <si>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</si>
  <si>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</si>
  <si>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</si>
  <si>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</si>
  <si>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</si>
  <si>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</si>
  <si>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</si>
  <si>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</si>
  <si>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</si>
  <si>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</si>
  <si>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</si>
  <si>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</si>
  <si>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</si>
  <si>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</si>
  <si>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</si>
  <si>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</si>
  <si>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</si>
  <si>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</si>
  <si>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</si>
  <si>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</si>
  <si>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</si>
  <si>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</si>
  <si>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</si>
  <si>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</si>
  <si>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</si>
  <si>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</si>
  <si>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</si>
  <si>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</si>
  <si>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</si>
  <si>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</si>
  <si>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</si>
  <si>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</si>
  <si>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</si>
  <si>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</si>
  <si>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</si>
  <si>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</si>
  <si>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</si>
  <si>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</si>
  <si>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</si>
  <si>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</si>
  <si>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</si>
  <si>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</si>
  <si>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</si>
  <si>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</si>
  <si>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</si>
  <si>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</si>
  <si>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</si>
  <si>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</si>
  <si>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</si>
  <si>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</si>
  <si>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</si>
  <si>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</si>
  <si>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</si>
  <si>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</si>
  <si>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</si>
  <si>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</si>
  <si>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</si>
  <si>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</si>
  <si>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</si>
  <si>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</si>
  <si>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</si>
  <si>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</si>
  <si>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</si>
  <si>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</si>
  <si>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</si>
  <si>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</si>
  <si>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</si>
  <si>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</si>
  <si>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</si>
  <si>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</si>
  <si>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</si>
  <si>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</si>
  <si>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</si>
  <si>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</si>
  <si>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</si>
  <si>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</si>
  <si>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</si>
  <si>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</si>
  <si>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</si>
  <si>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平成25年に時間貸し駐車場を廃止し、平成26年度で既発債の償還が終了したことから、平成27年度より収益が大きく改善している。
④売上高GOP比率
⑤EBITDA
　売上高ＧＯＰは、類似施設平均値を上回っており、利益率は高い。
　ＥＢＩＴＤＡは、平年並みとなったが、類似施設の平均値を上回っている
</t>
    <rPh sb="152" eb="154">
      <t>ウワマワ</t>
    </rPh>
    <phoneticPr fontId="5"/>
  </si>
  <si>
    <t xml:space="preserve">⑧設備投資見込額
　現在大きな修繕等の設備投資は見込んでいないが、建設後25年経過しており、施設の老朽化も見られることから、今後更新等検討していく。
⑩企業債残高対料金収入比率
　平成26年度に既発債の償還が終了している。
</t>
    <phoneticPr fontId="5"/>
  </si>
  <si>
    <t xml:space="preserve">⑪稼働率
　時間貸し駐車場廃止後、定期契約者は増加傾向にあったが、やや減少傾向にあり、類似施設平均値を下回っている。
</t>
    <phoneticPr fontId="5"/>
  </si>
  <si>
    <t>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</si>
</sst>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297.89999999999998</c:v>
                </c:pt>
                <c:pt idx="1">
                  <c:v>257.60000000000002</c:v>
                </c:pt>
                <c:pt idx="2">
                  <c:v>252.8</c:v>
                </c:pt>
                <c:pt idx="3">
                  <c:v>301.2</c:v>
                </c:pt>
                <c:pt idx="4">
                  <c:v>268.7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D9-49D3-B70A-41FD4DA6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28608"/>
        <c:axId val="554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742.8</c:v>
                </c:pt>
                <c:pt idx="4">
                  <c:v>130.80000000000001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D9-49D3-B70A-41FD4DA6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8608"/>
        <c:axId val="55430528"/>
      </c:lineChart>
      <c:catAx>
        <c:axId val="55428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30528"/>
        <c:crosses val="autoZero"/>
        <c:auto val="1"/>
        <c:lblAlgn val="ctr"/>
        <c:lblOffset val="100"/>
        <c:noMultiLvlLbl val="1"/>
      </c:catAx>
      <c:valAx>
        <c:axId val="554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428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0B-46D0-B1D8-E9A2D106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74048"/>
        <c:axId val="590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56.3</c:v>
                </c:pt>
                <c:pt idx="4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0B-46D0-B1D8-E9A2D106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4048"/>
        <c:axId val="59075968"/>
      </c:lineChart>
      <c:catAx>
        <c:axId val="5907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075968"/>
        <c:crosses val="autoZero"/>
        <c:auto val="1"/>
        <c:lblAlgn val="ctr"/>
        <c:lblOffset val="100"/>
        <c:noMultiLvlLbl val="1"/>
      </c:catAx>
      <c:valAx>
        <c:axId val="590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07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4-4D4B-ADCB-12626DA2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45504"/>
        <c:axId val="1022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F4-4D4B-ADCB-12626DA2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45504"/>
        <c:axId val="102247424"/>
      </c:lineChart>
      <c:catAx>
        <c:axId val="10224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247424"/>
        <c:crosses val="autoZero"/>
        <c:auto val="1"/>
        <c:lblAlgn val="ctr"/>
        <c:lblOffset val="100"/>
        <c:noMultiLvlLbl val="1"/>
      </c:catAx>
      <c:valAx>
        <c:axId val="1022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45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EF-4DC1-B9FC-2A33466E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0176"/>
        <c:axId val="10229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EF-4DC1-B9FC-2A33466E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90176"/>
        <c:axId val="102292096"/>
      </c:lineChart>
      <c:catAx>
        <c:axId val="102290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2292096"/>
        <c:crosses val="autoZero"/>
        <c:auto val="1"/>
        <c:lblAlgn val="ctr"/>
        <c:lblOffset val="100"/>
        <c:noMultiLvlLbl val="1"/>
      </c:catAx>
      <c:valAx>
        <c:axId val="10229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9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5-4A73-875D-9B267FFD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86720"/>
        <c:axId val="9749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2</c:v>
                </c:pt>
                <c:pt idx="4">
                  <c:v>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5-4A73-875D-9B267FFD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86720"/>
        <c:axId val="97492992"/>
      </c:lineChart>
      <c:catAx>
        <c:axId val="97486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492992"/>
        <c:crosses val="autoZero"/>
        <c:auto val="1"/>
        <c:lblAlgn val="ctr"/>
        <c:lblOffset val="100"/>
        <c:noMultiLvlLbl val="1"/>
      </c:catAx>
      <c:valAx>
        <c:axId val="9749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486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53-4142-8834-437E214D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6400"/>
        <c:axId val="10344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15</c:v>
                </c:pt>
                <c:pt idx="4">
                  <c:v>4426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53-4142-8834-437E214D6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46400"/>
        <c:axId val="103448576"/>
      </c:lineChart>
      <c:catAx>
        <c:axId val="103446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448576"/>
        <c:crosses val="autoZero"/>
        <c:auto val="1"/>
        <c:lblAlgn val="ctr"/>
        <c:lblOffset val="100"/>
        <c:noMultiLvlLbl val="1"/>
      </c:catAx>
      <c:valAx>
        <c:axId val="10344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446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43.3</c:v>
                </c:pt>
                <c:pt idx="2">
                  <c:v>40.1</c:v>
                </c:pt>
                <c:pt idx="3">
                  <c:v>41.9</c:v>
                </c:pt>
                <c:pt idx="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2-4724-AF87-89A7016A2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74688"/>
        <c:axId val="1034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304.89999999999998</c:v>
                </c:pt>
                <c:pt idx="4">
                  <c:v>105.7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2-4724-AF87-89A7016A2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4688"/>
        <c:axId val="103476608"/>
      </c:lineChart>
      <c:catAx>
        <c:axId val="10347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476608"/>
        <c:crosses val="autoZero"/>
        <c:auto val="1"/>
        <c:lblAlgn val="ctr"/>
        <c:lblOffset val="100"/>
        <c:noMultiLvlLbl val="1"/>
      </c:catAx>
      <c:valAx>
        <c:axId val="10347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47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61.2</c:v>
                </c:pt>
                <c:pt idx="2">
                  <c:v>60.5</c:v>
                </c:pt>
                <c:pt idx="3">
                  <c:v>66.8</c:v>
                </c:pt>
                <c:pt idx="4">
                  <c:v>62.8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31-409A-97F5-B38EF08F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11136"/>
        <c:axId val="1064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32.9</c:v>
                </c:pt>
                <c:pt idx="4">
                  <c:v>-0.7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31-409A-97F5-B38EF08F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11136"/>
        <c:axId val="106413056"/>
      </c:lineChart>
      <c:catAx>
        <c:axId val="106411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413056"/>
        <c:crosses val="autoZero"/>
        <c:auto val="1"/>
        <c:lblAlgn val="ctr"/>
        <c:lblOffset val="100"/>
        <c:noMultiLvlLbl val="1"/>
      </c:catAx>
      <c:valAx>
        <c:axId val="1064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41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17033</c:v>
                </c:pt>
                <c:pt idx="1">
                  <c:v>15051</c:v>
                </c:pt>
                <c:pt idx="2">
                  <c:v>14016</c:v>
                </c:pt>
                <c:pt idx="3">
                  <c:v>16219</c:v>
                </c:pt>
                <c:pt idx="4">
                  <c:v>14129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1-442C-84F9-76E0E440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10976"/>
        <c:axId val="10652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8005</c:v>
                </c:pt>
                <c:pt idx="4">
                  <c:v>4197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1-442C-84F9-76E0E440A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0976"/>
        <c:axId val="106525440"/>
      </c:lineChart>
      <c:catAx>
        <c:axId val="10651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525440"/>
        <c:crosses val="autoZero"/>
        <c:auto val="1"/>
        <c:lblAlgn val="ctr"/>
        <c:lblOffset val="100"/>
        <c:noMultiLvlLbl val="1"/>
      </c:catAx>
      <c:valAx>
        <c:axId val="10652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51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Y26" zoomScale="70" zoomScaleNormal="7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北浜立体駐車場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Ａ１Ｂ１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11994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122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534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297.89999999999998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257.60000000000002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252.8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301.2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268.7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44.2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43.3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40.1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41.9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156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255.1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130.80000000000001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5.6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135.6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134.5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134.9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105.7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65.400000000000006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61.2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60.5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66.8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62.8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17033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15051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14016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16219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14129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40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4426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27.9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30.9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32.4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-0.7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19504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18068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25902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4197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64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283.7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263.39999999999998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178.3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qxzlRZdx/aQB+ivce80ihEO78562voM0Gy+Cb3UlwgcOvWMVf+8rWtyNDJy9T+O9YUCFCM1SB/sA/c+UFmm4A==" saltValue="m2jpMsQ0hnm+6KvkCIDVv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102</v>
      </c>
      <c r="AX5" s="59" t="s">
        <v>103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102</v>
      </c>
      <c r="BI5" s="59" t="s">
        <v>104</v>
      </c>
      <c r="BJ5" s="59" t="s">
        <v>105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103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91</v>
      </c>
      <c r="CE5" s="59" t="s">
        <v>103</v>
      </c>
      <c r="CF5" s="59" t="s">
        <v>106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107</v>
      </c>
      <c r="CP5" s="59" t="s">
        <v>90</v>
      </c>
      <c r="CQ5" s="59" t="s">
        <v>108</v>
      </c>
      <c r="CR5" s="59" t="s">
        <v>103</v>
      </c>
      <c r="CS5" s="59" t="s">
        <v>106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108</v>
      </c>
      <c r="DC5" s="59" t="s">
        <v>92</v>
      </c>
      <c r="DD5" s="59" t="s">
        <v>105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108</v>
      </c>
      <c r="DN5" s="59" t="s">
        <v>104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109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25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>
        <f t="shared" si="1"/>
        <v>0</v>
      </c>
      <c r="X6" s="62" t="str">
        <f t="shared" si="1"/>
        <v>代行制</v>
      </c>
      <c r="Y6" s="64">
        <f>IF(Y8="-",NA(),Y8)</f>
        <v>297.89999999999998</v>
      </c>
      <c r="Z6" s="64">
        <f t="shared" ref="Z6:AH6" si="2">IF(Z8="-",NA(),Z8)</f>
        <v>257.60000000000002</v>
      </c>
      <c r="AA6" s="64">
        <f t="shared" si="2"/>
        <v>252.8</v>
      </c>
      <c r="AB6" s="64">
        <f t="shared" si="2"/>
        <v>301.2</v>
      </c>
      <c r="AC6" s="64">
        <f t="shared" si="2"/>
        <v>268.7</v>
      </c>
      <c r="AD6" s="64">
        <f t="shared" si="2"/>
        <v>156</v>
      </c>
      <c r="AE6" s="64">
        <f t="shared" si="2"/>
        <v>218.3</v>
      </c>
      <c r="AF6" s="64">
        <f t="shared" si="2"/>
        <v>255.1</v>
      </c>
      <c r="AG6" s="64">
        <f t="shared" si="2"/>
        <v>742.8</v>
      </c>
      <c r="AH6" s="64">
        <f t="shared" si="2"/>
        <v>130.80000000000001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5.6</v>
      </c>
      <c r="AP6" s="64">
        <f t="shared" si="3"/>
        <v>3.5</v>
      </c>
      <c r="AQ6" s="64">
        <f t="shared" si="3"/>
        <v>3.8</v>
      </c>
      <c r="AR6" s="64">
        <f t="shared" si="3"/>
        <v>2</v>
      </c>
      <c r="AS6" s="64">
        <f t="shared" si="3"/>
        <v>9.5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40</v>
      </c>
      <c r="BA6" s="65">
        <f t="shared" si="4"/>
        <v>28</v>
      </c>
      <c r="BB6" s="65">
        <f t="shared" si="4"/>
        <v>27</v>
      </c>
      <c r="BC6" s="65">
        <f t="shared" si="4"/>
        <v>15</v>
      </c>
      <c r="BD6" s="65">
        <f t="shared" si="4"/>
        <v>4426</v>
      </c>
      <c r="BE6" s="63" t="str">
        <f>IF(BE8="-","",IF(BE8="-","【-】","【"&amp;SUBSTITUTE(TEXT(BE8,"#,##0"),"-","△")&amp;"】"))</f>
        <v>【2,345】</v>
      </c>
      <c r="BF6" s="64">
        <f>IF(BF8="-",NA(),BF8)</f>
        <v>65.400000000000006</v>
      </c>
      <c r="BG6" s="64">
        <f t="shared" ref="BG6:BO6" si="5">IF(BG8="-",NA(),BG8)</f>
        <v>61.2</v>
      </c>
      <c r="BH6" s="64">
        <f t="shared" si="5"/>
        <v>60.5</v>
      </c>
      <c r="BI6" s="64">
        <f t="shared" si="5"/>
        <v>66.8</v>
      </c>
      <c r="BJ6" s="64">
        <f t="shared" si="5"/>
        <v>62.8</v>
      </c>
      <c r="BK6" s="64">
        <f t="shared" si="5"/>
        <v>27.9</v>
      </c>
      <c r="BL6" s="64">
        <f t="shared" si="5"/>
        <v>30.9</v>
      </c>
      <c r="BM6" s="64">
        <f t="shared" si="5"/>
        <v>32.4</v>
      </c>
      <c r="BN6" s="64">
        <f t="shared" si="5"/>
        <v>32.9</v>
      </c>
      <c r="BO6" s="64">
        <f t="shared" si="5"/>
        <v>-0.7</v>
      </c>
      <c r="BP6" s="61" t="str">
        <f>IF(BP8="-","",IF(BP8="-","【-】","【"&amp;SUBSTITUTE(TEXT(BP8,"#,##0.0"),"-","△")&amp;"】"))</f>
        <v>【△65.9】</v>
      </c>
      <c r="BQ6" s="65">
        <f>IF(BQ8="-",NA(),BQ8)</f>
        <v>17033</v>
      </c>
      <c r="BR6" s="65">
        <f t="shared" ref="BR6:BZ6" si="6">IF(BR8="-",NA(),BR8)</f>
        <v>15051</v>
      </c>
      <c r="BS6" s="65">
        <f t="shared" si="6"/>
        <v>14016</v>
      </c>
      <c r="BT6" s="65">
        <f t="shared" si="6"/>
        <v>16219</v>
      </c>
      <c r="BU6" s="65">
        <f t="shared" si="6"/>
        <v>14129</v>
      </c>
      <c r="BV6" s="65">
        <f t="shared" si="6"/>
        <v>19504</v>
      </c>
      <c r="BW6" s="65">
        <f t="shared" si="6"/>
        <v>18068</v>
      </c>
      <c r="BX6" s="65">
        <f t="shared" si="6"/>
        <v>25902</v>
      </c>
      <c r="BY6" s="65">
        <f t="shared" si="6"/>
        <v>8005</v>
      </c>
      <c r="BZ6" s="65">
        <f t="shared" si="6"/>
        <v>4197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64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283.7</v>
      </c>
      <c r="DF6" s="64">
        <f t="shared" si="8"/>
        <v>263.39999999999998</v>
      </c>
      <c r="DG6" s="64">
        <f t="shared" si="8"/>
        <v>178.3</v>
      </c>
      <c r="DH6" s="64">
        <f t="shared" si="8"/>
        <v>56.3</v>
      </c>
      <c r="DI6" s="64">
        <f t="shared" si="8"/>
        <v>110.8</v>
      </c>
      <c r="DJ6" s="61" t="str">
        <f>IF(DJ8="-","",IF(DJ8="-","【-】","【"&amp;SUBSTITUTE(TEXT(DJ8,"#,##0.0"),"-","△")&amp;"】"))</f>
        <v>【183.4】</v>
      </c>
      <c r="DK6" s="64">
        <f>IF(DK8="-",NA(),DK8)</f>
        <v>44.2</v>
      </c>
      <c r="DL6" s="64">
        <f t="shared" ref="DL6:DT6" si="9">IF(DL8="-",NA(),DL8)</f>
        <v>43.3</v>
      </c>
      <c r="DM6" s="64">
        <f t="shared" si="9"/>
        <v>40.1</v>
      </c>
      <c r="DN6" s="64">
        <f t="shared" si="9"/>
        <v>41.9</v>
      </c>
      <c r="DO6" s="64">
        <f t="shared" si="9"/>
        <v>38</v>
      </c>
      <c r="DP6" s="64">
        <f t="shared" si="9"/>
        <v>135.6</v>
      </c>
      <c r="DQ6" s="64">
        <f t="shared" si="9"/>
        <v>134.5</v>
      </c>
      <c r="DR6" s="64">
        <f t="shared" si="9"/>
        <v>134.9</v>
      </c>
      <c r="DS6" s="64">
        <f t="shared" si="9"/>
        <v>304.89999999999998</v>
      </c>
      <c r="DT6" s="64">
        <f t="shared" si="9"/>
        <v>105.7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112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25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>
        <f t="shared" si="10"/>
        <v>0</v>
      </c>
      <c r="X7" s="62" t="str">
        <f t="shared" si="10"/>
        <v>代行制</v>
      </c>
      <c r="Y7" s="64">
        <f>Y8</f>
        <v>297.89999999999998</v>
      </c>
      <c r="Z7" s="64">
        <f t="shared" ref="Z7:AH7" si="11">Z8</f>
        <v>257.60000000000002</v>
      </c>
      <c r="AA7" s="64">
        <f t="shared" si="11"/>
        <v>252.8</v>
      </c>
      <c r="AB7" s="64">
        <f t="shared" si="11"/>
        <v>301.2</v>
      </c>
      <c r="AC7" s="64">
        <f t="shared" si="11"/>
        <v>268.7</v>
      </c>
      <c r="AD7" s="64">
        <f t="shared" si="11"/>
        <v>156</v>
      </c>
      <c r="AE7" s="64">
        <f t="shared" si="11"/>
        <v>218.3</v>
      </c>
      <c r="AF7" s="64">
        <f t="shared" si="11"/>
        <v>255.1</v>
      </c>
      <c r="AG7" s="64">
        <f t="shared" si="11"/>
        <v>742.8</v>
      </c>
      <c r="AH7" s="64">
        <f t="shared" si="11"/>
        <v>130.80000000000001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5.6</v>
      </c>
      <c r="AP7" s="64">
        <f t="shared" si="12"/>
        <v>3.5</v>
      </c>
      <c r="AQ7" s="64">
        <f t="shared" si="12"/>
        <v>3.8</v>
      </c>
      <c r="AR7" s="64">
        <f t="shared" si="12"/>
        <v>2</v>
      </c>
      <c r="AS7" s="64">
        <f t="shared" si="12"/>
        <v>9.5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40</v>
      </c>
      <c r="BA7" s="65">
        <f t="shared" si="13"/>
        <v>28</v>
      </c>
      <c r="BB7" s="65">
        <f t="shared" si="13"/>
        <v>27</v>
      </c>
      <c r="BC7" s="65">
        <f t="shared" si="13"/>
        <v>15</v>
      </c>
      <c r="BD7" s="65">
        <f t="shared" si="13"/>
        <v>4426</v>
      </c>
      <c r="BE7" s="63"/>
      <c r="BF7" s="64">
        <f>BF8</f>
        <v>65.400000000000006</v>
      </c>
      <c r="BG7" s="64">
        <f t="shared" ref="BG7:BO7" si="14">BG8</f>
        <v>61.2</v>
      </c>
      <c r="BH7" s="64">
        <f t="shared" si="14"/>
        <v>60.5</v>
      </c>
      <c r="BI7" s="64">
        <f t="shared" si="14"/>
        <v>66.8</v>
      </c>
      <c r="BJ7" s="64">
        <f t="shared" si="14"/>
        <v>62.8</v>
      </c>
      <c r="BK7" s="64">
        <f t="shared" si="14"/>
        <v>27.9</v>
      </c>
      <c r="BL7" s="64">
        <f t="shared" si="14"/>
        <v>30.9</v>
      </c>
      <c r="BM7" s="64">
        <f t="shared" si="14"/>
        <v>32.4</v>
      </c>
      <c r="BN7" s="64">
        <f t="shared" si="14"/>
        <v>32.9</v>
      </c>
      <c r="BO7" s="64">
        <f t="shared" si="14"/>
        <v>-0.7</v>
      </c>
      <c r="BP7" s="61"/>
      <c r="BQ7" s="65">
        <f>BQ8</f>
        <v>17033</v>
      </c>
      <c r="BR7" s="65">
        <f t="shared" ref="BR7:BZ7" si="15">BR8</f>
        <v>15051</v>
      </c>
      <c r="BS7" s="65">
        <f t="shared" si="15"/>
        <v>14016</v>
      </c>
      <c r="BT7" s="65">
        <f t="shared" si="15"/>
        <v>16219</v>
      </c>
      <c r="BU7" s="65">
        <f t="shared" si="15"/>
        <v>14129</v>
      </c>
      <c r="BV7" s="65">
        <f t="shared" si="15"/>
        <v>19504</v>
      </c>
      <c r="BW7" s="65">
        <f t="shared" si="15"/>
        <v>18068</v>
      </c>
      <c r="BX7" s="65">
        <f t="shared" si="15"/>
        <v>25902</v>
      </c>
      <c r="BY7" s="65">
        <f t="shared" si="15"/>
        <v>8005</v>
      </c>
      <c r="BZ7" s="65">
        <f t="shared" si="15"/>
        <v>4197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110</v>
      </c>
      <c r="CL7" s="61"/>
      <c r="CM7" s="63">
        <f>CM8</f>
        <v>64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283.7</v>
      </c>
      <c r="DF7" s="64">
        <f t="shared" si="16"/>
        <v>263.39999999999998</v>
      </c>
      <c r="DG7" s="64">
        <f t="shared" si="16"/>
        <v>178.3</v>
      </c>
      <c r="DH7" s="64">
        <f t="shared" si="16"/>
        <v>56.3</v>
      </c>
      <c r="DI7" s="64">
        <f t="shared" si="16"/>
        <v>110.8</v>
      </c>
      <c r="DJ7" s="61"/>
      <c r="DK7" s="64">
        <f>DK8</f>
        <v>44.2</v>
      </c>
      <c r="DL7" s="64">
        <f t="shared" ref="DL7:DT7" si="17">DL8</f>
        <v>43.3</v>
      </c>
      <c r="DM7" s="64">
        <f t="shared" si="17"/>
        <v>40.1</v>
      </c>
      <c r="DN7" s="64">
        <f t="shared" si="17"/>
        <v>41.9</v>
      </c>
      <c r="DO7" s="64">
        <f t="shared" si="17"/>
        <v>38</v>
      </c>
      <c r="DP7" s="64">
        <f t="shared" si="17"/>
        <v>135.6</v>
      </c>
      <c r="DQ7" s="64">
        <f t="shared" si="17"/>
        <v>134.5</v>
      </c>
      <c r="DR7" s="64">
        <f t="shared" si="17"/>
        <v>134.9</v>
      </c>
      <c r="DS7" s="64">
        <f t="shared" si="17"/>
        <v>304.89999999999998</v>
      </c>
      <c r="DT7" s="64">
        <f t="shared" si="17"/>
        <v>105.7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25</v>
      </c>
      <c r="S8" s="69" t="s">
        <v>124</v>
      </c>
      <c r="T8" s="69" t="s">
        <v>125</v>
      </c>
      <c r="U8" s="70">
        <v>11994</v>
      </c>
      <c r="V8" s="70">
        <v>534</v>
      </c>
      <c r="W8" s="70">
        <v>0</v>
      </c>
      <c r="X8" s="69" t="s">
        <v>126</v>
      </c>
      <c r="Y8" s="71">
        <v>297.89999999999998</v>
      </c>
      <c r="Z8" s="71">
        <v>257.60000000000002</v>
      </c>
      <c r="AA8" s="71">
        <v>252.8</v>
      </c>
      <c r="AB8" s="71">
        <v>301.2</v>
      </c>
      <c r="AC8" s="71">
        <v>268.7</v>
      </c>
      <c r="AD8" s="71">
        <v>156</v>
      </c>
      <c r="AE8" s="71">
        <v>218.3</v>
      </c>
      <c r="AF8" s="71">
        <v>255.1</v>
      </c>
      <c r="AG8" s="71">
        <v>742.8</v>
      </c>
      <c r="AH8" s="71">
        <v>130.80000000000001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5.6</v>
      </c>
      <c r="AP8" s="71">
        <v>3.5</v>
      </c>
      <c r="AQ8" s="71">
        <v>3.8</v>
      </c>
      <c r="AR8" s="71">
        <v>2</v>
      </c>
      <c r="AS8" s="71">
        <v>9.5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40</v>
      </c>
      <c r="BA8" s="72">
        <v>28</v>
      </c>
      <c r="BB8" s="72">
        <v>27</v>
      </c>
      <c r="BC8" s="72">
        <v>15</v>
      </c>
      <c r="BD8" s="72">
        <v>4426</v>
      </c>
      <c r="BE8" s="72">
        <v>2345</v>
      </c>
      <c r="BF8" s="71">
        <v>65.400000000000006</v>
      </c>
      <c r="BG8" s="71">
        <v>61.2</v>
      </c>
      <c r="BH8" s="71">
        <v>60.5</v>
      </c>
      <c r="BI8" s="71">
        <v>66.8</v>
      </c>
      <c r="BJ8" s="71">
        <v>62.8</v>
      </c>
      <c r="BK8" s="71">
        <v>27.9</v>
      </c>
      <c r="BL8" s="71">
        <v>30.9</v>
      </c>
      <c r="BM8" s="71">
        <v>32.4</v>
      </c>
      <c r="BN8" s="71">
        <v>32.9</v>
      </c>
      <c r="BO8" s="71">
        <v>-0.7</v>
      </c>
      <c r="BP8" s="68">
        <v>-65.900000000000006</v>
      </c>
      <c r="BQ8" s="72">
        <v>17033</v>
      </c>
      <c r="BR8" s="72">
        <v>15051</v>
      </c>
      <c r="BS8" s="72">
        <v>14016</v>
      </c>
      <c r="BT8" s="73">
        <v>16219</v>
      </c>
      <c r="BU8" s="73">
        <v>14129</v>
      </c>
      <c r="BV8" s="72">
        <v>19504</v>
      </c>
      <c r="BW8" s="72">
        <v>18068</v>
      </c>
      <c r="BX8" s="72">
        <v>25902</v>
      </c>
      <c r="BY8" s="72">
        <v>8005</v>
      </c>
      <c r="BZ8" s="72">
        <v>4197</v>
      </c>
      <c r="CA8" s="70">
        <v>3932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64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283.7</v>
      </c>
      <c r="DF8" s="71">
        <v>263.39999999999998</v>
      </c>
      <c r="DG8" s="71">
        <v>178.3</v>
      </c>
      <c r="DH8" s="71">
        <v>56.3</v>
      </c>
      <c r="DI8" s="71">
        <v>110.8</v>
      </c>
      <c r="DJ8" s="68">
        <v>183.4</v>
      </c>
      <c r="DK8" s="71">
        <v>44.2</v>
      </c>
      <c r="DL8" s="71">
        <v>43.3</v>
      </c>
      <c r="DM8" s="71">
        <v>40.1</v>
      </c>
      <c r="DN8" s="71">
        <v>41.9</v>
      </c>
      <c r="DO8" s="71">
        <v>38</v>
      </c>
      <c r="DP8" s="71">
        <v>135.6</v>
      </c>
      <c r="DQ8" s="71">
        <v>134.5</v>
      </c>
      <c r="DR8" s="71">
        <v>134.9</v>
      </c>
      <c r="DS8" s="71">
        <v>304.89999999999998</v>
      </c>
      <c r="DT8" s="71">
        <v>105.7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2022-02-02T02:23:34Z</cp:lastPrinted>
  <dcterms:created xsi:type="dcterms:W3CDTF">2021-12-17T06:08:09Z</dcterms:created>
  <dcterms:modified xsi:type="dcterms:W3CDTF">2022-02-02T02:23:38Z</dcterms:modified>
  <cp:category/>
</cp:coreProperties>
</file>