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Oa0GD+kSU5rbxx/hn+RTw51611o/qFk4D3V3OIbOnGPKFa2la6254v5hwkOoC/KnVPagg+P/o23ZMeGrjv+nA==" workbookSaltValue="yzEKS0F8jiTf29rhpFRAj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GQ30" i="4"/>
  <c r="LT76" i="4"/>
  <c r="GQ51" i="4"/>
  <c r="LH30" i="4"/>
  <c r="IE76" i="4"/>
  <c r="BZ51" i="4"/>
  <c r="BZ30" i="4"/>
  <c r="BG30" i="4"/>
  <c r="HP76" i="4"/>
  <c r="AV76" i="4"/>
  <c r="KO51" i="4"/>
  <c r="KO30" i="4"/>
  <c r="BG51" i="4"/>
  <c r="FX30" i="4"/>
  <c r="LE76" i="4"/>
  <c r="FX51" i="4"/>
  <c r="KP76" i="4"/>
  <c r="HA76" i="4"/>
  <c r="AN51" i="4"/>
  <c r="FE30" i="4"/>
  <c r="JV30" i="4"/>
  <c r="AN30" i="4"/>
  <c r="JV51" i="4"/>
  <c r="AG76" i="4"/>
  <c r="FE51" i="4"/>
  <c r="KA76" i="4"/>
  <c r="EL51" i="4"/>
  <c r="JC30" i="4"/>
  <c r="R76" i="4"/>
  <c r="GL76" i="4"/>
  <c r="U51" i="4"/>
  <c r="EL30" i="4"/>
  <c r="JC51" i="4"/>
  <c r="U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<sst xmlns="http://schemas.openxmlformats.org/spreadsheetml/2006/main" count="278" uniqueCount="140">
  <si>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</si>
  <si>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</si>
  <si>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</si>
  <si>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</si>
  <si>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</si>
  <si>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</si>
  <si>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</si>
  <si>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</si>
  <si>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</si>
  <si>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</si>
  <si>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</si>
  <si>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</si>
  <si>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</si>
  <si>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</si>
  <si>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</si>
  <si>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</si>
  <si>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</si>
  <si>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</si>
  <si>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</si>
  <si>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</si>
  <si>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</si>
  <si>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</si>
  <si>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</si>
  <si>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</si>
  <si>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</si>
  <si>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</si>
  <si>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</si>
  <si>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</si>
  <si>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</si>
  <si>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</si>
  <si>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</si>
  <si>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</si>
  <si>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</si>
  <si>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</si>
  <si>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</si>
  <si>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</si>
  <si>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</si>
  <si>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</si>
  <si>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</si>
  <si>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</si>
  <si>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</si>
  <si>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</si>
  <si>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</si>
  <si>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</si>
  <si>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</si>
  <si>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</si>
  <si>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</si>
  <si>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</si>
  <si>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</si>
  <si>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</si>
  <si>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</si>
  <si>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</si>
  <si>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</si>
  <si>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</si>
  <si>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</si>
  <si>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</si>
  <si>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</si>
  <si>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</si>
  <si>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</si>
  <si>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</si>
  <si>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</si>
  <si>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</si>
  <si>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</si>
  <si>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</si>
  <si>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</si>
  <si>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</si>
  <si>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</si>
  <si>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</si>
  <si>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</si>
  <si>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</si>
  <si>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</si>
  <si>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</si>
  <si>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</si>
  <si>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</si>
  <si>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</si>
  <si>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</si>
  <si>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</si>
  <si>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</si>
  <si>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</si>
  <si>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</si>
  <si>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</si>
  <si>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</si>
  <si>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</si>
  <si>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</si>
  <si>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</si>
  <si>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</si>
  <si>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</si>
  <si>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</si>
  <si>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</si>
  <si>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</si>
  <si>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</si>
  <si>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</si>
  <si>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</si>
  <si>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</si>
  <si>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</si>
  <si>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</si>
  <si>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</si>
  <si>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</si>
  <si>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</si>
  <si>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</si>
  <si>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</si>
  <si>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</si>
  <si>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</si>
  <si>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</si>
  <si>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</si>
  <si>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</si>
  <si>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</si>
  <si>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</si>
  <si>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</si>
  <si>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</si>
  <si>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</si>
  <si>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</si>
  <si>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</si>
  <si>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</si>
  <si>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</si>
  <si>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</si>
  <si>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</si>
  <si>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</si>
  <si>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</si>
  <si>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</si>
  <si>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北浜駐車場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</si>
  <si>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</si>
  <si>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</si>
  <si>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</si>
  <si>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</si>
  <si>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</si>
  <si>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</si>
  <si>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</si>
  <si>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</si>
  <si>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</si>
  <si>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</si>
  <si>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</si>
  <si>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</si>
  <si>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</si>
  <si>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</si>
  <si>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</si>
  <si>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収入は多少の増減はあるが、ほぼ横ばいである。定期駐車のみでほとんど空きがない状態であるため、収入は安定している。
　収益的収支比率はこれまで100％を下回っていたが、これは駐車場全体に係る消費税を当会計から支出しているためであり、平成30年度は消費税が還付を計上しているため、数値が高くなっている。
④売上高GOP比率
⑤EBITDA
　同様に消費税の支出の関係でこれまで数値がマイナスになっていたが、消費税の納税の有無により上下している。収入は安定しており、大きな支出もないことから、収益率は好調である。
</t>
    <phoneticPr fontId="5"/>
  </si>
  <si>
    <t xml:space="preserve">⑧設備投資見込額
平面駐車場であり、大きな改修等、新たな設備投資については見込んでいない。
</t>
    <phoneticPr fontId="5"/>
  </si>
  <si>
    <t xml:space="preserve">⑧設備投資見込額
平面駐車場であり、大きな改修等、新たな設備投資については見込んでいない。
</t>
    <phoneticPr fontId="5"/>
  </si>
  <si>
    <t xml:space="preserve">平面駐車場であり、機械等の設備もないため、修繕等の支出も少ない。定期駐車のみであり、ほとんど空きがない状態であるため収入は安定している。
営業に関する収益性は高いが、駐車場事業全体の消費税を毎年支出しているため、支出額が大きくなる年もある。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</si>
</sst>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164.8</c:v>
                </c:pt>
                <c:pt idx="1">
                  <c:v>77.900000000000006</c:v>
                </c:pt>
                <c:pt idx="2">
                  <c:v>3060.9</c:v>
                </c:pt>
                <c:pt idx="3">
                  <c:v>402</c:v>
                </c:pt>
                <c:pt idx="4">
                  <c:v>107.5</c:v>
                </c:pt>
              </c:numCache>
            </c:numRef>
          </c:val>
          <c:extLst xmlns:c16r2="http://schemas.microsoft.com/office/drawing/2015/06/chart">
            <c:ext xmlns:c16="http://schemas.microsoft.com/office/drawing/2014/chart" uri="{C3380CC4-5D6E-409C-BE32-E72D297353CC}">
              <c16:uniqueId val="{00000000-B5F5-46FD-932B-2FA677B6ADB0}"/>
            </c:ext>
          </c:extLst>
        </c:ser>
        <c:dLbls>
          <c:showLegendKey val="0"/>
          <c:showVal val="0"/>
          <c:showCatName val="0"/>
          <c:showSerName val="0"/>
          <c:showPercent val="0"/>
          <c:showBubbleSize val="0"/>
        </c:dLbls>
        <c:gapWidth val="150"/>
        <c:axId val="55882880"/>
        <c:axId val="558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xmlns:c16r2="http://schemas.microsoft.com/office/drawing/2015/06/chart">
            <c:ext xmlns:c16="http://schemas.microsoft.com/office/drawing/2014/chart" uri="{C3380CC4-5D6E-409C-BE32-E72D297353CC}">
              <c16:uniqueId val="{00000001-B5F5-46FD-932B-2FA677B6ADB0}"/>
            </c:ext>
          </c:extLst>
        </c:ser>
        <c:dLbls>
          <c:showLegendKey val="0"/>
          <c:showVal val="0"/>
          <c:showCatName val="0"/>
          <c:showSerName val="0"/>
          <c:showPercent val="0"/>
          <c:showBubbleSize val="0"/>
        </c:dLbls>
        <c:marker val="1"/>
        <c:smooth val="0"/>
        <c:axId val="55882880"/>
        <c:axId val="55884800"/>
      </c:lineChart>
      <c:catAx>
        <c:axId val="55882880"/>
        <c:scaling>
          <c:orientation val="minMax"/>
        </c:scaling>
        <c:delete val="1"/>
        <c:axPos val="b"/>
        <c:numFmt formatCode="General" sourceLinked="1"/>
        <c:majorTickMark val="none"/>
        <c:minorTickMark val="none"/>
        <c:tickLblPos val="none"/>
        <c:crossAx val="55884800"/>
        <c:crosses val="autoZero"/>
        <c:auto val="1"/>
        <c:lblAlgn val="ctr"/>
        <c:lblOffset val="100"/>
        <c:noMultiLvlLbl val="1"/>
      </c:catAx>
      <c:valAx>
        <c:axId val="5588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72-415A-9AF8-F1980296BA1E}"/>
            </c:ext>
          </c:extLst>
        </c:ser>
        <c:dLbls>
          <c:showLegendKey val="0"/>
          <c:showVal val="0"/>
          <c:showCatName val="0"/>
          <c:showSerName val="0"/>
          <c:showPercent val="0"/>
          <c:showBubbleSize val="0"/>
        </c:dLbls>
        <c:gapWidth val="150"/>
        <c:axId val="69350528"/>
        <c:axId val="693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xmlns:c16r2="http://schemas.microsoft.com/office/drawing/2015/06/chart">
            <c:ext xmlns:c16="http://schemas.microsoft.com/office/drawing/2014/chart" uri="{C3380CC4-5D6E-409C-BE32-E72D297353CC}">
              <c16:uniqueId val="{00000001-0672-415A-9AF8-F1980296BA1E}"/>
            </c:ext>
          </c:extLst>
        </c:ser>
        <c:dLbls>
          <c:showLegendKey val="0"/>
          <c:showVal val="0"/>
          <c:showCatName val="0"/>
          <c:showSerName val="0"/>
          <c:showPercent val="0"/>
          <c:showBubbleSize val="0"/>
        </c:dLbls>
        <c:marker val="1"/>
        <c:smooth val="0"/>
        <c:axId val="69350528"/>
        <c:axId val="69352448"/>
      </c:lineChart>
      <c:catAx>
        <c:axId val="69350528"/>
        <c:scaling>
          <c:orientation val="minMax"/>
        </c:scaling>
        <c:delete val="1"/>
        <c:axPos val="b"/>
        <c:numFmt formatCode="General" sourceLinked="1"/>
        <c:majorTickMark val="none"/>
        <c:minorTickMark val="none"/>
        <c:tickLblPos val="none"/>
        <c:crossAx val="69352448"/>
        <c:crosses val="autoZero"/>
        <c:auto val="1"/>
        <c:lblAlgn val="ctr"/>
        <c:lblOffset val="100"/>
        <c:noMultiLvlLbl val="1"/>
      </c:catAx>
      <c:valAx>
        <c:axId val="693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4E1-4F29-A4FF-F2D9EC5268B8}"/>
            </c:ext>
          </c:extLst>
        </c:ser>
        <c:dLbls>
          <c:showLegendKey val="0"/>
          <c:showVal val="0"/>
          <c:showCatName val="0"/>
          <c:showSerName val="0"/>
          <c:showPercent val="0"/>
          <c:showBubbleSize val="0"/>
        </c:dLbls>
        <c:gapWidth val="150"/>
        <c:axId val="69387008"/>
        <c:axId val="693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4E1-4F29-A4FF-F2D9EC5268B8}"/>
            </c:ext>
          </c:extLst>
        </c:ser>
        <c:dLbls>
          <c:showLegendKey val="0"/>
          <c:showVal val="0"/>
          <c:showCatName val="0"/>
          <c:showSerName val="0"/>
          <c:showPercent val="0"/>
          <c:showBubbleSize val="0"/>
        </c:dLbls>
        <c:marker val="1"/>
        <c:smooth val="0"/>
        <c:axId val="69387008"/>
        <c:axId val="69388928"/>
      </c:lineChart>
      <c:catAx>
        <c:axId val="69387008"/>
        <c:scaling>
          <c:orientation val="minMax"/>
        </c:scaling>
        <c:delete val="1"/>
        <c:axPos val="b"/>
        <c:numFmt formatCode="General" sourceLinked="1"/>
        <c:majorTickMark val="none"/>
        <c:minorTickMark val="none"/>
        <c:tickLblPos val="none"/>
        <c:crossAx val="69388928"/>
        <c:crosses val="autoZero"/>
        <c:auto val="1"/>
        <c:lblAlgn val="ctr"/>
        <c:lblOffset val="100"/>
        <c:noMultiLvlLbl val="1"/>
      </c:catAx>
      <c:valAx>
        <c:axId val="6938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38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3CA-439B-9383-A8438F2C53E5}"/>
            </c:ext>
          </c:extLst>
        </c:ser>
        <c:dLbls>
          <c:showLegendKey val="0"/>
          <c:showVal val="0"/>
          <c:showCatName val="0"/>
          <c:showSerName val="0"/>
          <c:showPercent val="0"/>
          <c:showBubbleSize val="0"/>
        </c:dLbls>
        <c:gapWidth val="150"/>
        <c:axId val="103326080"/>
        <c:axId val="103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3CA-439B-9383-A8438F2C53E5}"/>
            </c:ext>
          </c:extLst>
        </c:ser>
        <c:dLbls>
          <c:showLegendKey val="0"/>
          <c:showVal val="0"/>
          <c:showCatName val="0"/>
          <c:showSerName val="0"/>
          <c:showPercent val="0"/>
          <c:showBubbleSize val="0"/>
        </c:dLbls>
        <c:marker val="1"/>
        <c:smooth val="0"/>
        <c:axId val="103326080"/>
        <c:axId val="103328000"/>
      </c:lineChart>
      <c:catAx>
        <c:axId val="103326080"/>
        <c:scaling>
          <c:orientation val="minMax"/>
        </c:scaling>
        <c:delete val="1"/>
        <c:axPos val="b"/>
        <c:numFmt formatCode="General" sourceLinked="1"/>
        <c:majorTickMark val="none"/>
        <c:minorTickMark val="none"/>
        <c:tickLblPos val="none"/>
        <c:crossAx val="103328000"/>
        <c:crosses val="autoZero"/>
        <c:auto val="1"/>
        <c:lblAlgn val="ctr"/>
        <c:lblOffset val="100"/>
        <c:noMultiLvlLbl val="1"/>
      </c:catAx>
      <c:valAx>
        <c:axId val="10332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3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2F-4298-A564-7527B0929728}"/>
            </c:ext>
          </c:extLst>
        </c:ser>
        <c:dLbls>
          <c:showLegendKey val="0"/>
          <c:showVal val="0"/>
          <c:showCatName val="0"/>
          <c:showSerName val="0"/>
          <c:showPercent val="0"/>
          <c:showBubbleSize val="0"/>
        </c:dLbls>
        <c:gapWidth val="150"/>
        <c:axId val="102065664"/>
        <c:axId val="1020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xmlns:c16r2="http://schemas.microsoft.com/office/drawing/2015/06/chart">
            <c:ext xmlns:c16="http://schemas.microsoft.com/office/drawing/2014/chart" uri="{C3380CC4-5D6E-409C-BE32-E72D297353CC}">
              <c16:uniqueId val="{00000001-552F-4298-A564-7527B0929728}"/>
            </c:ext>
          </c:extLst>
        </c:ser>
        <c:dLbls>
          <c:showLegendKey val="0"/>
          <c:showVal val="0"/>
          <c:showCatName val="0"/>
          <c:showSerName val="0"/>
          <c:showPercent val="0"/>
          <c:showBubbleSize val="0"/>
        </c:dLbls>
        <c:marker val="1"/>
        <c:smooth val="0"/>
        <c:axId val="102065664"/>
        <c:axId val="102067584"/>
      </c:lineChart>
      <c:catAx>
        <c:axId val="102065664"/>
        <c:scaling>
          <c:orientation val="minMax"/>
        </c:scaling>
        <c:delete val="1"/>
        <c:axPos val="b"/>
        <c:numFmt formatCode="General" sourceLinked="1"/>
        <c:majorTickMark val="none"/>
        <c:minorTickMark val="none"/>
        <c:tickLblPos val="none"/>
        <c:crossAx val="102067584"/>
        <c:crosses val="autoZero"/>
        <c:auto val="1"/>
        <c:lblAlgn val="ctr"/>
        <c:lblOffset val="100"/>
        <c:noMultiLvlLbl val="1"/>
      </c:catAx>
      <c:valAx>
        <c:axId val="10206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6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29-4F54-9DD6-373D99881E89}"/>
            </c:ext>
          </c:extLst>
        </c:ser>
        <c:dLbls>
          <c:showLegendKey val="0"/>
          <c:showVal val="0"/>
          <c:showCatName val="0"/>
          <c:showSerName val="0"/>
          <c:showPercent val="0"/>
          <c:showBubbleSize val="0"/>
        </c:dLbls>
        <c:gapWidth val="150"/>
        <c:axId val="103429632"/>
        <c:axId val="1034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xmlns:c16r2="http://schemas.microsoft.com/office/drawing/2015/06/chart">
            <c:ext xmlns:c16="http://schemas.microsoft.com/office/drawing/2014/chart" uri="{C3380CC4-5D6E-409C-BE32-E72D297353CC}">
              <c16:uniqueId val="{00000001-2429-4F54-9DD6-373D99881E89}"/>
            </c:ext>
          </c:extLst>
        </c:ser>
        <c:dLbls>
          <c:showLegendKey val="0"/>
          <c:showVal val="0"/>
          <c:showCatName val="0"/>
          <c:showSerName val="0"/>
          <c:showPercent val="0"/>
          <c:showBubbleSize val="0"/>
        </c:dLbls>
        <c:marker val="1"/>
        <c:smooth val="0"/>
        <c:axId val="103429632"/>
        <c:axId val="103431552"/>
      </c:lineChart>
      <c:catAx>
        <c:axId val="103429632"/>
        <c:scaling>
          <c:orientation val="minMax"/>
        </c:scaling>
        <c:delete val="1"/>
        <c:axPos val="b"/>
        <c:numFmt formatCode="General" sourceLinked="1"/>
        <c:majorTickMark val="none"/>
        <c:minorTickMark val="none"/>
        <c:tickLblPos val="none"/>
        <c:crossAx val="103431552"/>
        <c:crosses val="autoZero"/>
        <c:auto val="1"/>
        <c:lblAlgn val="ctr"/>
        <c:lblOffset val="100"/>
        <c:noMultiLvlLbl val="1"/>
      </c:catAx>
      <c:valAx>
        <c:axId val="10343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42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c:v>
                </c:pt>
                <c:pt idx="1">
                  <c:v>100</c:v>
                </c:pt>
                <c:pt idx="2">
                  <c:v>100</c:v>
                </c:pt>
                <c:pt idx="3">
                  <c:v>91.7</c:v>
                </c:pt>
                <c:pt idx="4">
                  <c:v>91.7</c:v>
                </c:pt>
              </c:numCache>
            </c:numRef>
          </c:val>
          <c:extLst xmlns:c16r2="http://schemas.microsoft.com/office/drawing/2015/06/chart">
            <c:ext xmlns:c16="http://schemas.microsoft.com/office/drawing/2014/chart" uri="{C3380CC4-5D6E-409C-BE32-E72D297353CC}">
              <c16:uniqueId val="{00000000-32C5-45EF-B926-07331246118E}"/>
            </c:ext>
          </c:extLst>
        </c:ser>
        <c:dLbls>
          <c:showLegendKey val="0"/>
          <c:showVal val="0"/>
          <c:showCatName val="0"/>
          <c:showSerName val="0"/>
          <c:showPercent val="0"/>
          <c:showBubbleSize val="0"/>
        </c:dLbls>
        <c:gapWidth val="150"/>
        <c:axId val="103470208"/>
        <c:axId val="1034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xmlns:c16r2="http://schemas.microsoft.com/office/drawing/2015/06/chart">
            <c:ext xmlns:c16="http://schemas.microsoft.com/office/drawing/2014/chart" uri="{C3380CC4-5D6E-409C-BE32-E72D297353CC}">
              <c16:uniqueId val="{00000001-32C5-45EF-B926-07331246118E}"/>
            </c:ext>
          </c:extLst>
        </c:ser>
        <c:dLbls>
          <c:showLegendKey val="0"/>
          <c:showVal val="0"/>
          <c:showCatName val="0"/>
          <c:showSerName val="0"/>
          <c:showPercent val="0"/>
          <c:showBubbleSize val="0"/>
        </c:dLbls>
        <c:marker val="1"/>
        <c:smooth val="0"/>
        <c:axId val="103470208"/>
        <c:axId val="103472128"/>
      </c:lineChart>
      <c:catAx>
        <c:axId val="103470208"/>
        <c:scaling>
          <c:orientation val="minMax"/>
        </c:scaling>
        <c:delete val="1"/>
        <c:axPos val="b"/>
        <c:numFmt formatCode="General" sourceLinked="1"/>
        <c:majorTickMark val="none"/>
        <c:minorTickMark val="none"/>
        <c:tickLblPos val="none"/>
        <c:crossAx val="103472128"/>
        <c:crosses val="autoZero"/>
        <c:auto val="1"/>
        <c:lblAlgn val="ctr"/>
        <c:lblOffset val="100"/>
        <c:noMultiLvlLbl val="1"/>
      </c:catAx>
      <c:valAx>
        <c:axId val="10347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47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39.299999999999997</c:v>
                </c:pt>
                <c:pt idx="1">
                  <c:v>-28.5</c:v>
                </c:pt>
                <c:pt idx="2">
                  <c:v>96.7</c:v>
                </c:pt>
                <c:pt idx="3">
                  <c:v>75.099999999999994</c:v>
                </c:pt>
                <c:pt idx="4">
                  <c:v>7</c:v>
                </c:pt>
              </c:numCache>
            </c:numRef>
          </c:val>
          <c:extLst xmlns:c16r2="http://schemas.microsoft.com/office/drawing/2015/06/chart">
            <c:ext xmlns:c16="http://schemas.microsoft.com/office/drawing/2014/chart" uri="{C3380CC4-5D6E-409C-BE32-E72D297353CC}">
              <c16:uniqueId val="{00000000-EEF0-4BD6-864A-C49AD072541D}"/>
            </c:ext>
          </c:extLst>
        </c:ser>
        <c:dLbls>
          <c:showLegendKey val="0"/>
          <c:showVal val="0"/>
          <c:showCatName val="0"/>
          <c:showSerName val="0"/>
          <c:showPercent val="0"/>
          <c:showBubbleSize val="0"/>
        </c:dLbls>
        <c:gapWidth val="150"/>
        <c:axId val="105358080"/>
        <c:axId val="1053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xmlns:c16r2="http://schemas.microsoft.com/office/drawing/2015/06/chart">
            <c:ext xmlns:c16="http://schemas.microsoft.com/office/drawing/2014/chart" uri="{C3380CC4-5D6E-409C-BE32-E72D297353CC}">
              <c16:uniqueId val="{00000001-EEF0-4BD6-864A-C49AD072541D}"/>
            </c:ext>
          </c:extLst>
        </c:ser>
        <c:dLbls>
          <c:showLegendKey val="0"/>
          <c:showVal val="0"/>
          <c:showCatName val="0"/>
          <c:showSerName val="0"/>
          <c:showPercent val="0"/>
          <c:showBubbleSize val="0"/>
        </c:dLbls>
        <c:marker val="1"/>
        <c:smooth val="0"/>
        <c:axId val="105358080"/>
        <c:axId val="105360000"/>
      </c:lineChart>
      <c:catAx>
        <c:axId val="105358080"/>
        <c:scaling>
          <c:orientation val="minMax"/>
        </c:scaling>
        <c:delete val="1"/>
        <c:axPos val="b"/>
        <c:numFmt formatCode="General" sourceLinked="1"/>
        <c:majorTickMark val="none"/>
        <c:minorTickMark val="none"/>
        <c:tickLblPos val="none"/>
        <c:crossAx val="105360000"/>
        <c:crosses val="autoZero"/>
        <c:auto val="1"/>
        <c:lblAlgn val="ctr"/>
        <c:lblOffset val="100"/>
        <c:noMultiLvlLbl val="1"/>
      </c:catAx>
      <c:valAx>
        <c:axId val="10536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578</c:v>
                </c:pt>
                <c:pt idx="1">
                  <c:v>-413</c:v>
                </c:pt>
                <c:pt idx="2">
                  <c:v>1362</c:v>
                </c:pt>
                <c:pt idx="3">
                  <c:v>1045</c:v>
                </c:pt>
                <c:pt idx="4">
                  <c:v>98</c:v>
                </c:pt>
              </c:numCache>
            </c:numRef>
          </c:val>
          <c:extLst xmlns:c16r2="http://schemas.microsoft.com/office/drawing/2015/06/chart">
            <c:ext xmlns:c16="http://schemas.microsoft.com/office/drawing/2014/chart" uri="{C3380CC4-5D6E-409C-BE32-E72D297353CC}">
              <c16:uniqueId val="{00000000-EA40-4136-B92A-E7C44D02E49F}"/>
            </c:ext>
          </c:extLst>
        </c:ser>
        <c:dLbls>
          <c:showLegendKey val="0"/>
          <c:showVal val="0"/>
          <c:showCatName val="0"/>
          <c:showSerName val="0"/>
          <c:showPercent val="0"/>
          <c:showBubbleSize val="0"/>
        </c:dLbls>
        <c:gapWidth val="150"/>
        <c:axId val="105533824"/>
        <c:axId val="1055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xmlns:c16r2="http://schemas.microsoft.com/office/drawing/2015/06/chart">
            <c:ext xmlns:c16="http://schemas.microsoft.com/office/drawing/2014/chart" uri="{C3380CC4-5D6E-409C-BE32-E72D297353CC}">
              <c16:uniqueId val="{00000001-EA40-4136-B92A-E7C44D02E49F}"/>
            </c:ext>
          </c:extLst>
        </c:ser>
        <c:dLbls>
          <c:showLegendKey val="0"/>
          <c:showVal val="0"/>
          <c:showCatName val="0"/>
          <c:showSerName val="0"/>
          <c:showPercent val="0"/>
          <c:showBubbleSize val="0"/>
        </c:dLbls>
        <c:marker val="1"/>
        <c:smooth val="0"/>
        <c:axId val="105533824"/>
        <c:axId val="105535744"/>
      </c:lineChart>
      <c:catAx>
        <c:axId val="105533824"/>
        <c:scaling>
          <c:orientation val="minMax"/>
        </c:scaling>
        <c:delete val="1"/>
        <c:axPos val="b"/>
        <c:numFmt formatCode="General" sourceLinked="1"/>
        <c:majorTickMark val="none"/>
        <c:minorTickMark val="none"/>
        <c:tickLblPos val="none"/>
        <c:crossAx val="105535744"/>
        <c:crosses val="autoZero"/>
        <c:auto val="1"/>
        <c:lblAlgn val="ctr"/>
        <c:lblOffset val="100"/>
        <c:noMultiLvlLbl val="1"/>
      </c:catAx>
      <c:valAx>
        <c:axId val="10553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53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Y26"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北浜駐車場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164.8</v>
      </c>
      <c r="V31" s="118"/>
      <c r="W31" s="118"/>
      <c r="X31" s="118"/>
      <c r="Y31" s="118"/>
      <c r="Z31" s="118"/>
      <c r="AA31" s="118"/>
      <c r="AB31" s="118"/>
      <c r="AC31" s="118"/>
      <c r="AD31" s="118"/>
      <c r="AE31" s="118"/>
      <c r="AF31" s="118"/>
      <c r="AG31" s="118"/>
      <c r="AH31" s="118"/>
      <c r="AI31" s="118"/>
      <c r="AJ31" s="118"/>
      <c r="AK31" s="118"/>
      <c r="AL31" s="118"/>
      <c r="AM31" s="118"/>
      <c r="AN31" s="118">
        <f>データ!Z7</f>
        <v>77.900000000000006</v>
      </c>
      <c r="AO31" s="118"/>
      <c r="AP31" s="118"/>
      <c r="AQ31" s="118"/>
      <c r="AR31" s="118"/>
      <c r="AS31" s="118"/>
      <c r="AT31" s="118"/>
      <c r="AU31" s="118"/>
      <c r="AV31" s="118"/>
      <c r="AW31" s="118"/>
      <c r="AX31" s="118"/>
      <c r="AY31" s="118"/>
      <c r="AZ31" s="118"/>
      <c r="BA31" s="118"/>
      <c r="BB31" s="118"/>
      <c r="BC31" s="118"/>
      <c r="BD31" s="118"/>
      <c r="BE31" s="118"/>
      <c r="BF31" s="118"/>
      <c r="BG31" s="118">
        <f>データ!AA7</f>
        <v>3060.9</v>
      </c>
      <c r="BH31" s="118"/>
      <c r="BI31" s="118"/>
      <c r="BJ31" s="118"/>
      <c r="BK31" s="118"/>
      <c r="BL31" s="118"/>
      <c r="BM31" s="118"/>
      <c r="BN31" s="118"/>
      <c r="BO31" s="118"/>
      <c r="BP31" s="118"/>
      <c r="BQ31" s="118"/>
      <c r="BR31" s="118"/>
      <c r="BS31" s="118"/>
      <c r="BT31" s="118"/>
      <c r="BU31" s="118"/>
      <c r="BV31" s="118"/>
      <c r="BW31" s="118"/>
      <c r="BX31" s="118"/>
      <c r="BY31" s="118"/>
      <c r="BZ31" s="118">
        <f>データ!AB7</f>
        <v>402</v>
      </c>
      <c r="CA31" s="118"/>
      <c r="CB31" s="118"/>
      <c r="CC31" s="118"/>
      <c r="CD31" s="118"/>
      <c r="CE31" s="118"/>
      <c r="CF31" s="118"/>
      <c r="CG31" s="118"/>
      <c r="CH31" s="118"/>
      <c r="CI31" s="118"/>
      <c r="CJ31" s="118"/>
      <c r="CK31" s="118"/>
      <c r="CL31" s="118"/>
      <c r="CM31" s="118"/>
      <c r="CN31" s="118"/>
      <c r="CO31" s="118"/>
      <c r="CP31" s="118"/>
      <c r="CQ31" s="118"/>
      <c r="CR31" s="118"/>
      <c r="CS31" s="118">
        <f>データ!AC7</f>
        <v>107.5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91.7</v>
      </c>
      <c r="LI31" s="120"/>
      <c r="LJ31" s="120"/>
      <c r="LK31" s="120"/>
      <c r="LL31" s="120"/>
      <c r="LM31" s="120"/>
      <c r="LN31" s="120"/>
      <c r="LO31" s="120"/>
      <c r="LP31" s="120"/>
      <c r="LQ31" s="120"/>
      <c r="LR31" s="120"/>
      <c r="LS31" s="120"/>
      <c r="LT31" s="120"/>
      <c r="LU31" s="120"/>
      <c r="LV31" s="120"/>
      <c r="LW31" s="120"/>
      <c r="LX31" s="120"/>
      <c r="LY31" s="120"/>
      <c r="LZ31" s="121"/>
      <c r="MA31" s="119">
        <f>データ!DO7</f>
        <v>91.7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39.299999999999997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-28.5</v>
      </c>
      <c r="FF52" s="118"/>
      <c r="FG52" s="118"/>
      <c r="FH52" s="118"/>
      <c r="FI52" s="118"/>
      <c r="FJ52" s="118"/>
      <c r="FK52" s="118"/>
      <c r="FL52" s="118"/>
      <c r="FM52" s="118"/>
      <c r="FN52" s="118"/>
      <c r="FO52" s="118"/>
      <c r="FP52" s="118"/>
      <c r="FQ52" s="118"/>
      <c r="FR52" s="118"/>
      <c r="FS52" s="118"/>
      <c r="FT52" s="118"/>
      <c r="FU52" s="118"/>
      <c r="FV52" s="118"/>
      <c r="FW52" s="118"/>
      <c r="FX52" s="118">
        <f>データ!BH7</f>
        <v>96.7</v>
      </c>
      <c r="FY52" s="118"/>
      <c r="FZ52" s="118"/>
      <c r="GA52" s="118"/>
      <c r="GB52" s="118"/>
      <c r="GC52" s="118"/>
      <c r="GD52" s="118"/>
      <c r="GE52" s="118"/>
      <c r="GF52" s="118"/>
      <c r="GG52" s="118"/>
      <c r="GH52" s="118"/>
      <c r="GI52" s="118"/>
      <c r="GJ52" s="118"/>
      <c r="GK52" s="118"/>
      <c r="GL52" s="118"/>
      <c r="GM52" s="118"/>
      <c r="GN52" s="118"/>
      <c r="GO52" s="118"/>
      <c r="GP52" s="118"/>
      <c r="GQ52" s="118">
        <f>データ!BI7</f>
        <v>75.099999999999994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578</v>
      </c>
      <c r="JD52" s="125"/>
      <c r="JE52" s="125"/>
      <c r="JF52" s="125"/>
      <c r="JG52" s="125"/>
      <c r="JH52" s="125"/>
      <c r="JI52" s="125"/>
      <c r="JJ52" s="125"/>
      <c r="JK52" s="125"/>
      <c r="JL52" s="125"/>
      <c r="JM52" s="125"/>
      <c r="JN52" s="125"/>
      <c r="JO52" s="125"/>
      <c r="JP52" s="125"/>
      <c r="JQ52" s="125"/>
      <c r="JR52" s="125"/>
      <c r="JS52" s="125"/>
      <c r="JT52" s="125"/>
      <c r="JU52" s="125"/>
      <c r="JV52" s="125">
        <f>データ!BR7</f>
        <v>-413</v>
      </c>
      <c r="JW52" s="125"/>
      <c r="JX52" s="125"/>
      <c r="JY52" s="125"/>
      <c r="JZ52" s="125"/>
      <c r="KA52" s="125"/>
      <c r="KB52" s="125"/>
      <c r="KC52" s="125"/>
      <c r="KD52" s="125"/>
      <c r="KE52" s="125"/>
      <c r="KF52" s="125"/>
      <c r="KG52" s="125"/>
      <c r="KH52" s="125"/>
      <c r="KI52" s="125"/>
      <c r="KJ52" s="125"/>
      <c r="KK52" s="125"/>
      <c r="KL52" s="125"/>
      <c r="KM52" s="125"/>
      <c r="KN52" s="125"/>
      <c r="KO52" s="125">
        <f>データ!BS7</f>
        <v>1362</v>
      </c>
      <c r="KP52" s="125"/>
      <c r="KQ52" s="125"/>
      <c r="KR52" s="125"/>
      <c r="KS52" s="125"/>
      <c r="KT52" s="125"/>
      <c r="KU52" s="125"/>
      <c r="KV52" s="125"/>
      <c r="KW52" s="125"/>
      <c r="KX52" s="125"/>
      <c r="KY52" s="125"/>
      <c r="KZ52" s="125"/>
      <c r="LA52" s="125"/>
      <c r="LB52" s="125"/>
      <c r="LC52" s="125"/>
      <c r="LD52" s="125"/>
      <c r="LE52" s="125"/>
      <c r="LF52" s="125"/>
      <c r="LG52" s="125"/>
      <c r="LH52" s="125">
        <f>データ!BT7</f>
        <v>1045</v>
      </c>
      <c r="LI52" s="125"/>
      <c r="LJ52" s="125"/>
      <c r="LK52" s="125"/>
      <c r="LL52" s="125"/>
      <c r="LM52" s="125"/>
      <c r="LN52" s="125"/>
      <c r="LO52" s="125"/>
      <c r="LP52" s="125"/>
      <c r="LQ52" s="125"/>
      <c r="LR52" s="125"/>
      <c r="LS52" s="125"/>
      <c r="LT52" s="125"/>
      <c r="LU52" s="125"/>
      <c r="LV52" s="125"/>
      <c r="LW52" s="125"/>
      <c r="LX52" s="125"/>
      <c r="LY52" s="125"/>
      <c r="LZ52" s="125"/>
      <c r="MA52" s="125">
        <f>データ!BU7</f>
        <v>98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3</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9208</v>
      </c>
      <c r="JD53" s="125"/>
      <c r="JE53" s="125"/>
      <c r="JF53" s="125"/>
      <c r="JG53" s="125"/>
      <c r="JH53" s="125"/>
      <c r="JI53" s="125"/>
      <c r="JJ53" s="125"/>
      <c r="JK53" s="125"/>
      <c r="JL53" s="125"/>
      <c r="JM53" s="125"/>
      <c r="JN53" s="125"/>
      <c r="JO53" s="125"/>
      <c r="JP53" s="125"/>
      <c r="JQ53" s="125"/>
      <c r="JR53" s="125"/>
      <c r="JS53" s="125"/>
      <c r="JT53" s="125"/>
      <c r="JU53" s="125"/>
      <c r="JV53" s="125">
        <f>データ!BW7</f>
        <v>8524</v>
      </c>
      <c r="JW53" s="125"/>
      <c r="JX53" s="125"/>
      <c r="JY53" s="125"/>
      <c r="JZ53" s="125"/>
      <c r="KA53" s="125"/>
      <c r="KB53" s="125"/>
      <c r="KC53" s="125"/>
      <c r="KD53" s="125"/>
      <c r="KE53" s="125"/>
      <c r="KF53" s="125"/>
      <c r="KG53" s="125"/>
      <c r="KH53" s="125"/>
      <c r="KI53" s="125"/>
      <c r="KJ53" s="125"/>
      <c r="KK53" s="125"/>
      <c r="KL53" s="125"/>
      <c r="KM53" s="125"/>
      <c r="KN53" s="125"/>
      <c r="KO53" s="125">
        <f>データ!BX7</f>
        <v>6653</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TLTzde2dA6ds1bBn5yD8r1GSWw4AnmQO9g0i3rzar8yQIK8PgKpCL9mZbCWI2agO9xOwedG7M9s7WHNm2/p/Q==" saltValue="tsiQ6CAkGBnGfVFp63iq8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100</v>
      </c>
      <c r="AO5" s="59" t="s">
        <v>93</v>
      </c>
      <c r="AP5" s="59" t="s">
        <v>94</v>
      </c>
      <c r="AQ5" s="59" t="s">
        <v>95</v>
      </c>
      <c r="AR5" s="59" t="s">
        <v>96</v>
      </c>
      <c r="AS5" s="59" t="s">
        <v>97</v>
      </c>
      <c r="AT5" s="59" t="s">
        <v>98</v>
      </c>
      <c r="AU5" s="59" t="s">
        <v>88</v>
      </c>
      <c r="AV5" s="59" t="s">
        <v>89</v>
      </c>
      <c r="AW5" s="59" t="s">
        <v>90</v>
      </c>
      <c r="AX5" s="59" t="s">
        <v>101</v>
      </c>
      <c r="AY5" s="59" t="s">
        <v>92</v>
      </c>
      <c r="AZ5" s="59" t="s">
        <v>93</v>
      </c>
      <c r="BA5" s="59" t="s">
        <v>94</v>
      </c>
      <c r="BB5" s="59" t="s">
        <v>95</v>
      </c>
      <c r="BC5" s="59" t="s">
        <v>96</v>
      </c>
      <c r="BD5" s="59" t="s">
        <v>97</v>
      </c>
      <c r="BE5" s="59" t="s">
        <v>98</v>
      </c>
      <c r="BF5" s="59" t="s">
        <v>99</v>
      </c>
      <c r="BG5" s="59" t="s">
        <v>102</v>
      </c>
      <c r="BH5" s="59" t="s">
        <v>103</v>
      </c>
      <c r="BI5" s="59" t="s">
        <v>91</v>
      </c>
      <c r="BJ5" s="59" t="s">
        <v>100</v>
      </c>
      <c r="BK5" s="59" t="s">
        <v>93</v>
      </c>
      <c r="BL5" s="59" t="s">
        <v>94</v>
      </c>
      <c r="BM5" s="59" t="s">
        <v>95</v>
      </c>
      <c r="BN5" s="59" t="s">
        <v>96</v>
      </c>
      <c r="BO5" s="59" t="s">
        <v>97</v>
      </c>
      <c r="BP5" s="59" t="s">
        <v>98</v>
      </c>
      <c r="BQ5" s="59" t="s">
        <v>99</v>
      </c>
      <c r="BR5" s="59" t="s">
        <v>102</v>
      </c>
      <c r="BS5" s="59" t="s">
        <v>103</v>
      </c>
      <c r="BT5" s="59" t="s">
        <v>104</v>
      </c>
      <c r="BU5" s="59" t="s">
        <v>105</v>
      </c>
      <c r="BV5" s="59" t="s">
        <v>93</v>
      </c>
      <c r="BW5" s="59" t="s">
        <v>94</v>
      </c>
      <c r="BX5" s="59" t="s">
        <v>95</v>
      </c>
      <c r="BY5" s="59" t="s">
        <v>96</v>
      </c>
      <c r="BZ5" s="59" t="s">
        <v>97</v>
      </c>
      <c r="CA5" s="59" t="s">
        <v>98</v>
      </c>
      <c r="CB5" s="59" t="s">
        <v>99</v>
      </c>
      <c r="CC5" s="59" t="s">
        <v>106</v>
      </c>
      <c r="CD5" s="59" t="s">
        <v>107</v>
      </c>
      <c r="CE5" s="59" t="s">
        <v>108</v>
      </c>
      <c r="CF5" s="59" t="s">
        <v>100</v>
      </c>
      <c r="CG5" s="59" t="s">
        <v>93</v>
      </c>
      <c r="CH5" s="59" t="s">
        <v>94</v>
      </c>
      <c r="CI5" s="59" t="s">
        <v>95</v>
      </c>
      <c r="CJ5" s="59" t="s">
        <v>96</v>
      </c>
      <c r="CK5" s="59" t="s">
        <v>97</v>
      </c>
      <c r="CL5" s="59" t="s">
        <v>98</v>
      </c>
      <c r="CM5" s="150"/>
      <c r="CN5" s="150"/>
      <c r="CO5" s="59" t="s">
        <v>109</v>
      </c>
      <c r="CP5" s="59" t="s">
        <v>102</v>
      </c>
      <c r="CQ5" s="59" t="s">
        <v>103</v>
      </c>
      <c r="CR5" s="59" t="s">
        <v>91</v>
      </c>
      <c r="CS5" s="59" t="s">
        <v>110</v>
      </c>
      <c r="CT5" s="59" t="s">
        <v>93</v>
      </c>
      <c r="CU5" s="59" t="s">
        <v>94</v>
      </c>
      <c r="CV5" s="59" t="s">
        <v>95</v>
      </c>
      <c r="CW5" s="59" t="s">
        <v>96</v>
      </c>
      <c r="CX5" s="59" t="s">
        <v>97</v>
      </c>
      <c r="CY5" s="59" t="s">
        <v>98</v>
      </c>
      <c r="CZ5" s="59" t="s">
        <v>99</v>
      </c>
      <c r="DA5" s="59" t="s">
        <v>89</v>
      </c>
      <c r="DB5" s="59" t="s">
        <v>103</v>
      </c>
      <c r="DC5" s="59" t="s">
        <v>108</v>
      </c>
      <c r="DD5" s="59" t="s">
        <v>100</v>
      </c>
      <c r="DE5" s="59" t="s">
        <v>93</v>
      </c>
      <c r="DF5" s="59" t="s">
        <v>94</v>
      </c>
      <c r="DG5" s="59" t="s">
        <v>95</v>
      </c>
      <c r="DH5" s="59" t="s">
        <v>96</v>
      </c>
      <c r="DI5" s="59" t="s">
        <v>97</v>
      </c>
      <c r="DJ5" s="59" t="s">
        <v>35</v>
      </c>
      <c r="DK5" s="59" t="s">
        <v>111</v>
      </c>
      <c r="DL5" s="59" t="s">
        <v>89</v>
      </c>
      <c r="DM5" s="59" t="s">
        <v>90</v>
      </c>
      <c r="DN5" s="59" t="s">
        <v>91</v>
      </c>
      <c r="DO5" s="59" t="s">
        <v>112</v>
      </c>
      <c r="DP5" s="59" t="s">
        <v>93</v>
      </c>
      <c r="DQ5" s="59" t="s">
        <v>94</v>
      </c>
      <c r="DR5" s="59" t="s">
        <v>95</v>
      </c>
      <c r="DS5" s="59" t="s">
        <v>96</v>
      </c>
      <c r="DT5" s="59" t="s">
        <v>97</v>
      </c>
      <c r="DU5" s="59" t="s">
        <v>98</v>
      </c>
    </row>
    <row r="6" spans="1:125" s="66" customFormat="1" x14ac:dyDescent="0.15">
      <c r="A6" s="49" t="s">
        <v>113</v>
      </c>
      <c r="B6" s="60">
        <f>B8</f>
        <v>2020</v>
      </c>
      <c r="C6" s="60">
        <f t="shared" ref="C6:X6" si="1">C8</f>
        <v>382043</v>
      </c>
      <c r="D6" s="60">
        <f t="shared" si="1"/>
        <v>47</v>
      </c>
      <c r="E6" s="60">
        <f t="shared" si="1"/>
        <v>14</v>
      </c>
      <c r="F6" s="60">
        <f t="shared" si="1"/>
        <v>0</v>
      </c>
      <c r="G6" s="60">
        <f t="shared" si="1"/>
        <v>4</v>
      </c>
      <c r="H6" s="60" t="str">
        <f>SUBSTITUTE(H8,"　","")</f>
        <v>愛媛県八幡浜市</v>
      </c>
      <c r="I6" s="60" t="str">
        <f t="shared" si="1"/>
        <v>北浜駐車場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36</v>
      </c>
      <c r="S6" s="62" t="str">
        <f t="shared" si="1"/>
        <v>公共施設</v>
      </c>
      <c r="T6" s="62" t="str">
        <f t="shared" si="1"/>
        <v>無</v>
      </c>
      <c r="U6" s="63">
        <f t="shared" si="1"/>
        <v>350</v>
      </c>
      <c r="V6" s="63">
        <f t="shared" si="1"/>
        <v>24</v>
      </c>
      <c r="W6" s="63">
        <f t="shared" si="1"/>
        <v>0</v>
      </c>
      <c r="X6" s="62" t="str">
        <f t="shared" si="1"/>
        <v>無</v>
      </c>
      <c r="Y6" s="64">
        <f>IF(Y8="-",NA(),Y8)</f>
        <v>164.8</v>
      </c>
      <c r="Z6" s="64">
        <f t="shared" ref="Z6:AH6" si="2">IF(Z8="-",NA(),Z8)</f>
        <v>77.900000000000006</v>
      </c>
      <c r="AA6" s="64">
        <f t="shared" si="2"/>
        <v>3060.9</v>
      </c>
      <c r="AB6" s="64">
        <f t="shared" si="2"/>
        <v>402</v>
      </c>
      <c r="AC6" s="64">
        <f t="shared" si="2"/>
        <v>107.5</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39.299999999999997</v>
      </c>
      <c r="BG6" s="64">
        <f t="shared" ref="BG6:BO6" si="5">IF(BG8="-",NA(),BG8)</f>
        <v>-28.5</v>
      </c>
      <c r="BH6" s="64">
        <f t="shared" si="5"/>
        <v>96.7</v>
      </c>
      <c r="BI6" s="64">
        <f t="shared" si="5"/>
        <v>75.099999999999994</v>
      </c>
      <c r="BJ6" s="64">
        <f t="shared" si="5"/>
        <v>7</v>
      </c>
      <c r="BK6" s="64">
        <f t="shared" si="5"/>
        <v>37.4</v>
      </c>
      <c r="BL6" s="64">
        <f t="shared" si="5"/>
        <v>28.9</v>
      </c>
      <c r="BM6" s="64">
        <f t="shared" si="5"/>
        <v>35.700000000000003</v>
      </c>
      <c r="BN6" s="64">
        <f t="shared" si="5"/>
        <v>30</v>
      </c>
      <c r="BO6" s="64">
        <f t="shared" si="5"/>
        <v>-52.1</v>
      </c>
      <c r="BP6" s="61" t="str">
        <f>IF(BP8="-","",IF(BP8="-","【-】","【"&amp;SUBSTITUTE(TEXT(BP8,"#,##0.0"),"-","△")&amp;"】"))</f>
        <v>【△65.9】</v>
      </c>
      <c r="BQ6" s="65">
        <f>IF(BQ8="-",NA(),BQ8)</f>
        <v>578</v>
      </c>
      <c r="BR6" s="65">
        <f t="shared" ref="BR6:BZ6" si="6">IF(BR8="-",NA(),BR8)</f>
        <v>-413</v>
      </c>
      <c r="BS6" s="65">
        <f t="shared" si="6"/>
        <v>1362</v>
      </c>
      <c r="BT6" s="65">
        <f t="shared" si="6"/>
        <v>1045</v>
      </c>
      <c r="BU6" s="65">
        <f t="shared" si="6"/>
        <v>98</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114</v>
      </c>
      <c r="CM6" s="63">
        <f t="shared" ref="CM6:CN6" si="7">CM8</f>
        <v>0</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100</v>
      </c>
      <c r="DL6" s="64">
        <f t="shared" ref="DL6:DT6" si="9">IF(DL8="-",NA(),DL8)</f>
        <v>100</v>
      </c>
      <c r="DM6" s="64">
        <f t="shared" si="9"/>
        <v>100</v>
      </c>
      <c r="DN6" s="64">
        <f t="shared" si="9"/>
        <v>91.7</v>
      </c>
      <c r="DO6" s="64">
        <f t="shared" si="9"/>
        <v>91.7</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115</v>
      </c>
      <c r="B7" s="60">
        <f t="shared" ref="B7:X7" si="10">B8</f>
        <v>2020</v>
      </c>
      <c r="C7" s="60">
        <f t="shared" si="10"/>
        <v>382043</v>
      </c>
      <c r="D7" s="60">
        <f t="shared" si="10"/>
        <v>47</v>
      </c>
      <c r="E7" s="60">
        <f t="shared" si="10"/>
        <v>14</v>
      </c>
      <c r="F7" s="60">
        <f t="shared" si="10"/>
        <v>0</v>
      </c>
      <c r="G7" s="60">
        <f t="shared" si="10"/>
        <v>4</v>
      </c>
      <c r="H7" s="60" t="str">
        <f t="shared" si="10"/>
        <v>愛媛県　八幡浜市</v>
      </c>
      <c r="I7" s="60" t="str">
        <f t="shared" si="10"/>
        <v>北浜駐車場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36</v>
      </c>
      <c r="S7" s="62" t="str">
        <f t="shared" si="10"/>
        <v>公共施設</v>
      </c>
      <c r="T7" s="62" t="str">
        <f t="shared" si="10"/>
        <v>無</v>
      </c>
      <c r="U7" s="63">
        <f t="shared" si="10"/>
        <v>350</v>
      </c>
      <c r="V7" s="63">
        <f t="shared" si="10"/>
        <v>24</v>
      </c>
      <c r="W7" s="63">
        <f t="shared" si="10"/>
        <v>0</v>
      </c>
      <c r="X7" s="62" t="str">
        <f t="shared" si="10"/>
        <v>無</v>
      </c>
      <c r="Y7" s="64">
        <f>Y8</f>
        <v>164.8</v>
      </c>
      <c r="Z7" s="64">
        <f t="shared" ref="Z7:AH7" si="11">Z8</f>
        <v>77.900000000000006</v>
      </c>
      <c r="AA7" s="64">
        <f t="shared" si="11"/>
        <v>3060.9</v>
      </c>
      <c r="AB7" s="64">
        <f t="shared" si="11"/>
        <v>402</v>
      </c>
      <c r="AC7" s="64">
        <f t="shared" si="11"/>
        <v>107.5</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39.299999999999997</v>
      </c>
      <c r="BG7" s="64">
        <f t="shared" ref="BG7:BO7" si="14">BG8</f>
        <v>-28.5</v>
      </c>
      <c r="BH7" s="64">
        <f t="shared" si="14"/>
        <v>96.7</v>
      </c>
      <c r="BI7" s="64">
        <f t="shared" si="14"/>
        <v>75.099999999999994</v>
      </c>
      <c r="BJ7" s="64">
        <f t="shared" si="14"/>
        <v>7</v>
      </c>
      <c r="BK7" s="64">
        <f t="shared" si="14"/>
        <v>37.4</v>
      </c>
      <c r="BL7" s="64">
        <f t="shared" si="14"/>
        <v>28.9</v>
      </c>
      <c r="BM7" s="64">
        <f t="shared" si="14"/>
        <v>35.700000000000003</v>
      </c>
      <c r="BN7" s="64">
        <f t="shared" si="14"/>
        <v>30</v>
      </c>
      <c r="BO7" s="64">
        <f t="shared" si="14"/>
        <v>-52.1</v>
      </c>
      <c r="BP7" s="61"/>
      <c r="BQ7" s="65">
        <f>BQ8</f>
        <v>578</v>
      </c>
      <c r="BR7" s="65">
        <f t="shared" ref="BR7:BZ7" si="15">BR8</f>
        <v>-413</v>
      </c>
      <c r="BS7" s="65">
        <f t="shared" si="15"/>
        <v>1362</v>
      </c>
      <c r="BT7" s="65">
        <f t="shared" si="15"/>
        <v>1045</v>
      </c>
      <c r="BU7" s="65">
        <f t="shared" si="15"/>
        <v>98</v>
      </c>
      <c r="BV7" s="65">
        <f t="shared" si="15"/>
        <v>9208</v>
      </c>
      <c r="BW7" s="65">
        <f t="shared" si="15"/>
        <v>8524</v>
      </c>
      <c r="BX7" s="65">
        <f t="shared" si="15"/>
        <v>6653</v>
      </c>
      <c r="BY7" s="65">
        <f t="shared" si="15"/>
        <v>6991</v>
      </c>
      <c r="BZ7" s="65">
        <f t="shared" si="15"/>
        <v>1045</v>
      </c>
      <c r="CA7" s="63"/>
      <c r="CB7" s="64" t="s">
        <v>116</v>
      </c>
      <c r="CC7" s="64" t="s">
        <v>116</v>
      </c>
      <c r="CD7" s="64" t="s">
        <v>116</v>
      </c>
      <c r="CE7" s="64" t="s">
        <v>116</v>
      </c>
      <c r="CF7" s="64" t="s">
        <v>116</v>
      </c>
      <c r="CG7" s="64" t="s">
        <v>116</v>
      </c>
      <c r="CH7" s="64" t="s">
        <v>116</v>
      </c>
      <c r="CI7" s="64" t="s">
        <v>116</v>
      </c>
      <c r="CJ7" s="64" t="s">
        <v>116</v>
      </c>
      <c r="CK7" s="64" t="s">
        <v>117</v>
      </c>
      <c r="CL7" s="61"/>
      <c r="CM7" s="63">
        <f>CM8</f>
        <v>0</v>
      </c>
      <c r="CN7" s="63">
        <f>CN8</f>
        <v>0</v>
      </c>
      <c r="CO7" s="64" t="s">
        <v>116</v>
      </c>
      <c r="CP7" s="64" t="s">
        <v>116</v>
      </c>
      <c r="CQ7" s="64" t="s">
        <v>116</v>
      </c>
      <c r="CR7" s="64" t="s">
        <v>116</v>
      </c>
      <c r="CS7" s="64" t="s">
        <v>116</v>
      </c>
      <c r="CT7" s="64" t="s">
        <v>116</v>
      </c>
      <c r="CU7" s="64" t="s">
        <v>116</v>
      </c>
      <c r="CV7" s="64" t="s">
        <v>116</v>
      </c>
      <c r="CW7" s="64" t="s">
        <v>116</v>
      </c>
      <c r="CX7" s="64" t="s">
        <v>118</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100</v>
      </c>
      <c r="DL7" s="64">
        <f t="shared" ref="DL7:DT7" si="17">DL8</f>
        <v>100</v>
      </c>
      <c r="DM7" s="64">
        <f t="shared" si="17"/>
        <v>100</v>
      </c>
      <c r="DN7" s="64">
        <f t="shared" si="17"/>
        <v>91.7</v>
      </c>
      <c r="DO7" s="64">
        <f t="shared" si="17"/>
        <v>91.7</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382043</v>
      </c>
      <c r="D8" s="67">
        <v>47</v>
      </c>
      <c r="E8" s="67">
        <v>14</v>
      </c>
      <c r="F8" s="67">
        <v>0</v>
      </c>
      <c r="G8" s="67">
        <v>4</v>
      </c>
      <c r="H8" s="67" t="s">
        <v>119</v>
      </c>
      <c r="I8" s="67" t="s">
        <v>120</v>
      </c>
      <c r="J8" s="67" t="s">
        <v>121</v>
      </c>
      <c r="K8" s="67" t="s">
        <v>122</v>
      </c>
      <c r="L8" s="67" t="s">
        <v>123</v>
      </c>
      <c r="M8" s="67" t="s">
        <v>124</v>
      </c>
      <c r="N8" s="67" t="s">
        <v>125</v>
      </c>
      <c r="O8" s="68" t="s">
        <v>126</v>
      </c>
      <c r="P8" s="69" t="s">
        <v>127</v>
      </c>
      <c r="Q8" s="69" t="s">
        <v>128</v>
      </c>
      <c r="R8" s="70">
        <v>36</v>
      </c>
      <c r="S8" s="69" t="s">
        <v>129</v>
      </c>
      <c r="T8" s="69" t="s">
        <v>130</v>
      </c>
      <c r="U8" s="70">
        <v>350</v>
      </c>
      <c r="V8" s="70">
        <v>24</v>
      </c>
      <c r="W8" s="70">
        <v>0</v>
      </c>
      <c r="X8" s="69" t="s">
        <v>130</v>
      </c>
      <c r="Y8" s="71">
        <v>164.8</v>
      </c>
      <c r="Z8" s="71">
        <v>77.900000000000006</v>
      </c>
      <c r="AA8" s="71">
        <v>3060.9</v>
      </c>
      <c r="AB8" s="71">
        <v>402</v>
      </c>
      <c r="AC8" s="71">
        <v>107.5</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39.299999999999997</v>
      </c>
      <c r="BG8" s="71">
        <v>-28.5</v>
      </c>
      <c r="BH8" s="71">
        <v>96.7</v>
      </c>
      <c r="BI8" s="71">
        <v>75.099999999999994</v>
      </c>
      <c r="BJ8" s="71">
        <v>7</v>
      </c>
      <c r="BK8" s="71">
        <v>37.4</v>
      </c>
      <c r="BL8" s="71">
        <v>28.9</v>
      </c>
      <c r="BM8" s="71">
        <v>35.700000000000003</v>
      </c>
      <c r="BN8" s="71">
        <v>30</v>
      </c>
      <c r="BO8" s="71">
        <v>-52.1</v>
      </c>
      <c r="BP8" s="68">
        <v>-65.900000000000006</v>
      </c>
      <c r="BQ8" s="72">
        <v>578</v>
      </c>
      <c r="BR8" s="72">
        <v>-413</v>
      </c>
      <c r="BS8" s="72">
        <v>1362</v>
      </c>
      <c r="BT8" s="73">
        <v>1045</v>
      </c>
      <c r="BU8" s="73">
        <v>98</v>
      </c>
      <c r="BV8" s="72">
        <v>9208</v>
      </c>
      <c r="BW8" s="72">
        <v>8524</v>
      </c>
      <c r="BX8" s="72">
        <v>6653</v>
      </c>
      <c r="BY8" s="72">
        <v>6991</v>
      </c>
      <c r="BZ8" s="72">
        <v>1045</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40</v>
      </c>
      <c r="DF8" s="71">
        <v>33.200000000000003</v>
      </c>
      <c r="DG8" s="71">
        <v>21.3</v>
      </c>
      <c r="DH8" s="71">
        <v>18.2</v>
      </c>
      <c r="DI8" s="71">
        <v>764.6</v>
      </c>
      <c r="DJ8" s="68">
        <v>183.4</v>
      </c>
      <c r="DK8" s="71">
        <v>100</v>
      </c>
      <c r="DL8" s="71">
        <v>100</v>
      </c>
      <c r="DM8" s="71">
        <v>100</v>
      </c>
      <c r="DN8" s="71">
        <v>91.7</v>
      </c>
      <c r="DO8" s="71">
        <v>91.7</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2021-12-17T06:08:07Z</dcterms:created>
  <dcterms:modified xsi:type="dcterms:W3CDTF">2022-02-02T02:16:44Z</dcterms:modified>
  <cp:category/>
</cp:coreProperties>
</file>