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mv2fs1\財政課\財政課\zaiseika\■決算係\03経営比較分析表・財政状況資料集\R02年度\02_経営比較分析表\提出用\"/>
    </mc:Choice>
  </mc:AlternateContent>
  <workbookProtection workbookAlgorithmName="SHA-512" workbookHashValue="sJA1dToZboXTNAJUEjFSW/NPWn04xJCz3Mc1w+/dHxlfQ79aICevQRqnsCqEUNlu6USbDa2OAxzhhQC64YyvRQ==" workbookSaltValue="LssqOk37Lh2QPST6S4Ykrw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AT8" i="4" s="1"/>
  <c r="S6" i="5"/>
  <c r="R6" i="5"/>
  <c r="Q6" i="5"/>
  <c r="P6" i="5"/>
  <c r="P10" i="4" s="1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I86" i="4"/>
  <c r="E86" i="4"/>
  <c r="AT10" i="4"/>
  <c r="AL10" i="4"/>
  <c r="AD10" i="4"/>
  <c r="W10" i="4"/>
  <c r="I10" i="4"/>
  <c r="B10" i="4"/>
  <c r="BB8" i="4"/>
  <c r="AL8" i="4"/>
  <c r="AD8" i="4"/>
  <c r="P8" i="4"/>
  <c r="I8" i="4"/>
  <c r="B8" i="4"/>
</calcChain>
</file>

<file path=xl/sharedStrings.xml><?xml version="1.0" encoding="utf-8"?>
<sst xmlns="http://schemas.openxmlformats.org/spreadsheetml/2006/main" count="247" uniqueCount="119">
  <si>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</si>
  <si>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</si>
  <si>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</si>
  <si>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</si>
  <si>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</si>
  <si>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</si>
  <si>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</si>
  <si>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</si>
  <si>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</si>
  <si>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</si>
  <si>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</si>
  <si>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</si>
  <si>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</si>
  <si>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</si>
  <si>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</si>
  <si>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</si>
  <si>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</si>
  <si>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</si>
  <si>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</si>
  <si>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</si>
  <si>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</si>
  <si>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</si>
  <si>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</si>
  <si>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</si>
  <si>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</si>
  <si>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</si>
  <si>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</si>
  <si>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</si>
  <si>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</si>
  <si>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</si>
  <si>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</si>
  <si>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</si>
  <si>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</si>
  <si>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</si>
  <si>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</si>
  <si>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</si>
  <si>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</si>
  <si>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</si>
  <si>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</si>
  <si>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</si>
  <si>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</si>
  <si>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</si>
  <si>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</si>
  <si>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</si>
  <si>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</si>
  <si>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</si>
  <si>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</si>
  <si>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</si>
  <si>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</si>
  <si>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</si>
  <si>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</si>
  <si>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</si>
  <si>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</si>
  <si>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</si>
  <si>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</si>
  <si>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</si>
  <si>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</si>
  <si>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</si>
  <si>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</si>
  <si>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</si>
  <si>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</si>
  <si>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</si>
  <si>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</si>
  <si>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</si>
  <si>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</si>
  <si>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</si>
  <si>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</si>
  <si>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</si>
  <si>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</si>
  <si>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</si>
  <si>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</si>
  <si>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</si>
  <si>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</si>
  <si>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</si>
  <si>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</si>
  <si>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</si>
  <si>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</si>
  <si>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</si>
  <si>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</si>
  <si>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</si>
  <si>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</si>
  <si>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</si>
  <si>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</si>
  <si>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</si>
  <si>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</si>
  <si>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</si>
  <si>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</si>
  <si>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</si>
  <si>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</si>
  <si>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</si>
  <si>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</si>
  <si>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</si>
  <si>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</si>
  <si>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</si>
  <si>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</si>
  <si>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</si>
  <si>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</si>
  <si>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愛媛県　今治市</t>
  </si>
  <si>
    <t>法非適用</t>
  </si>
  <si>
    <t>下水道事業</t>
  </si>
  <si>
    <t>特定地域生活排水処理</t>
  </si>
  <si>
    <t>K3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</si>
  <si>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</si>
  <si>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</si>
  <si>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</si>
  <si>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</si>
  <si>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</si>
  <si>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</si>
  <si>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</si>
  <si>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</si>
  <si>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</si>
  <si>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</si>
  <si>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</si>
  <si>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</si>
  <si>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</si>
  <si>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</si>
  <si>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整備事業は完成しており、大規模な改修等も行っていないが、整備地区が島嶼部の小集落を中心とした過疎地域であるため、特に人口減少の影響を大きく受けている。
　①の収益的収支比率は99.79％で、使用料収入は当年度の下水道使用料の改定により微増したものの、施設管理経費がそれと同様に増加したため、前年度とほぼ同率となった。
　⑤の経費回収率については、下水道使用料の改定により1.5ポイント改善したものの、⑥の汚水処理原価が類似団体と比較して高いことなどから、類似団体平均値と比べて大幅に低くなっている。
　人口減少や節水機器の普及、社会情勢の変化による上水道使用量の減少等により施設利用率は、類似団体平均値と比べて低くなっているが、水洗化率については、類似団体平均値と比べて高くなっている。</t>
    <phoneticPr fontId="4"/>
  </si>
  <si>
    <r>
      <t>　供用開始から13年が経過</t>
    </r>
    <r>
      <rPr>
        <sz val="11"/>
        <rFont val="ＭＳ ゴシック"/>
        <family val="3"/>
        <charset val="128"/>
      </rPr>
      <t>し、ブロアの故障</t>
    </r>
    <r>
      <rPr>
        <sz val="11"/>
        <color theme="1"/>
        <rFont val="ＭＳ ゴシック"/>
        <family val="3"/>
        <charset val="128"/>
      </rPr>
      <t>があるが、修繕や取替で対応している。</t>
    </r>
    <phoneticPr fontId="4"/>
  </si>
  <si>
    <t>　整備事業は完了しているため、地方債償還金については逓減することから、汚水処理費用についても逓減していくと考えている。
　また、資産の老朽化や人口減少等に伴う料金収入の減少に対応するため、策定した経営戦略に沿って、経営基盤強化と財政マネジメントの向上に努めてまいりたい。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</si>
</sst>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AE-44BF-A041-AB8AFBBB2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AE-44BF-A041-AB8AFBBB2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66.44</c:v>
                </c:pt>
                <c:pt idx="1">
                  <c:v>61.96</c:v>
                </c:pt>
                <c:pt idx="2">
                  <c:v>63.63</c:v>
                </c:pt>
                <c:pt idx="3">
                  <c:v>100</c:v>
                </c:pt>
                <c:pt idx="4">
                  <c:v>99.79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8B-4AF0-BD1F-A189E49C1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8B-4AF0-BD1F-A189E49C1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D8-4FFD-B280-7EDD120E2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D8-4FFD-B280-7EDD120E2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CD-45B7-A01D-586DE9306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CD-45B7-A01D-586DE9306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FA-4E47-8DE8-E8C782CC5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FA-4E47-8DE8-E8C782CC5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A1-4FA3-85EF-C87BC3D2A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A1-4FA3-85EF-C87BC3D2A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 formatCode="#,##0.00;&quot;△&quot;#,##0.00;&quot;-&quot;">
                  <c:v>1228.7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22-4E4B-B16F-72F6374DC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413.5</c:v>
                </c:pt>
                <c:pt idx="1">
                  <c:v>407.42</c:v>
                </c:pt>
                <c:pt idx="2">
                  <c:v>386.46</c:v>
                </c:pt>
                <c:pt idx="3">
                  <c:v>421.25</c:v>
                </c:pt>
                <c:pt idx="4">
                  <c:v>398.42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22-4E4B-B16F-72F6374DC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14.83</c:v>
                </c:pt>
                <c:pt idx="1">
                  <c:v>18.05</c:v>
                </c:pt>
                <c:pt idx="2">
                  <c:v>14.99</c:v>
                </c:pt>
                <c:pt idx="3">
                  <c:v>16.559999999999999</c:v>
                </c:pt>
                <c:pt idx="4">
                  <c:v>18.059999999999999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25-4741-A1A2-B2CD7F20C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55.84</c:v>
                </c:pt>
                <c:pt idx="1">
                  <c:v>57.08</c:v>
                </c:pt>
                <c:pt idx="2">
                  <c:v>55.85</c:v>
                </c:pt>
                <c:pt idx="3">
                  <c:v>53.23</c:v>
                </c:pt>
                <c:pt idx="4">
                  <c:v>50.7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25-4741-A1A2-B2CD7F20C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1118.53</c:v>
                </c:pt>
                <c:pt idx="1">
                  <c:v>913.05</c:v>
                </c:pt>
                <c:pt idx="2">
                  <c:v>1117.71</c:v>
                </c:pt>
                <c:pt idx="3">
                  <c:v>1053.0899999999999</c:v>
                </c:pt>
                <c:pt idx="4">
                  <c:v>1112.01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9B-460D-9626-F567E54DE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287.57</c:v>
                </c:pt>
                <c:pt idx="1">
                  <c:v>286.86</c:v>
                </c:pt>
                <c:pt idx="2">
                  <c:v>287.91000000000003</c:v>
                </c:pt>
                <c:pt idx="3">
                  <c:v>283.3</c:v>
                </c:pt>
                <c:pt idx="4">
                  <c:v>289.81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9B-460D-9626-F567E54DE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19.64</c:v>
                </c:pt>
                <c:pt idx="1">
                  <c:v>19.64</c:v>
                </c:pt>
                <c:pt idx="2">
                  <c:v>17.86</c:v>
                </c:pt>
                <c:pt idx="3">
                  <c:v>17.86</c:v>
                </c:pt>
                <c:pt idx="4">
                  <c:v>16.07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54-401D-9615-30466312A3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61.55</c:v>
                </c:pt>
                <c:pt idx="1">
                  <c:v>57.22</c:v>
                </c:pt>
                <c:pt idx="2">
                  <c:v>54.93</c:v>
                </c:pt>
                <c:pt idx="3">
                  <c:v>55.96</c:v>
                </c:pt>
                <c:pt idx="4">
                  <c:v>56.45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54-401D-9615-30466312A3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98.31</c:v>
                </c:pt>
                <c:pt idx="1">
                  <c:v>98.18</c:v>
                </c:pt>
                <c:pt idx="2">
                  <c:v>98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4F-4318-B3CC-055C8A816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67.489999999999995</c:v>
                </c:pt>
                <c:pt idx="1">
                  <c:v>67.290000000000006</c:v>
                </c:pt>
                <c:pt idx="2">
                  <c:v>65.569999999999993</c:v>
                </c:pt>
                <c:pt idx="3">
                  <c:v>60.12</c:v>
                </c:pt>
                <c:pt idx="4">
                  <c:v>54.99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4F-4318-B3CC-055C8A816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【314.13】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【77.67】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【282.28】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M43" zoomScaleNormal="100" workbookViewId="0">
      <selection activeCell="CC67" sqref="CC67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愛媛県　今治市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特定地域生活排水処理</v>
      </c>
      <c r="Q8" s="72"/>
      <c r="R8" s="72"/>
      <c r="S8" s="72"/>
      <c r="T8" s="72"/>
      <c r="U8" s="72"/>
      <c r="V8" s="72"/>
      <c r="W8" s="72" t="str">
        <f>データ!L6</f>
        <v>K3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156254</v>
      </c>
      <c r="AM8" s="69"/>
      <c r="AN8" s="69"/>
      <c r="AO8" s="69"/>
      <c r="AP8" s="69"/>
      <c r="AQ8" s="69"/>
      <c r="AR8" s="69"/>
      <c r="AS8" s="69"/>
      <c r="AT8" s="68">
        <f>データ!T6</f>
        <v>419.21</v>
      </c>
      <c r="AU8" s="68"/>
      <c r="AV8" s="68"/>
      <c r="AW8" s="68"/>
      <c r="AX8" s="68"/>
      <c r="AY8" s="68"/>
      <c r="AZ8" s="68"/>
      <c r="BA8" s="68"/>
      <c r="BB8" s="68">
        <f>データ!U6</f>
        <v>372.73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 t="str">
        <f>データ!O6</f>
        <v>該当数値なし</v>
      </c>
      <c r="J10" s="68"/>
      <c r="K10" s="68"/>
      <c r="L10" s="68"/>
      <c r="M10" s="68"/>
      <c r="N10" s="68"/>
      <c r="O10" s="68"/>
      <c r="P10" s="68">
        <f>データ!P6</f>
        <v>0.03</v>
      </c>
      <c r="Q10" s="68"/>
      <c r="R10" s="68"/>
      <c r="S10" s="68"/>
      <c r="T10" s="68"/>
      <c r="U10" s="68"/>
      <c r="V10" s="68"/>
      <c r="W10" s="68">
        <f>データ!Q6</f>
        <v>100</v>
      </c>
      <c r="X10" s="68"/>
      <c r="Y10" s="68"/>
      <c r="Z10" s="68"/>
      <c r="AA10" s="68"/>
      <c r="AB10" s="68"/>
      <c r="AC10" s="68"/>
      <c r="AD10" s="69">
        <f>データ!R6</f>
        <v>3046</v>
      </c>
      <c r="AE10" s="69"/>
      <c r="AF10" s="69"/>
      <c r="AG10" s="69"/>
      <c r="AH10" s="69"/>
      <c r="AI10" s="69"/>
      <c r="AJ10" s="69"/>
      <c r="AK10" s="2"/>
      <c r="AL10" s="69">
        <f>データ!V6</f>
        <v>47</v>
      </c>
      <c r="AM10" s="69"/>
      <c r="AN10" s="69"/>
      <c r="AO10" s="69"/>
      <c r="AP10" s="69"/>
      <c r="AQ10" s="69"/>
      <c r="AR10" s="69"/>
      <c r="AS10" s="69"/>
      <c r="AT10" s="68">
        <f>データ!W6</f>
        <v>0.02</v>
      </c>
      <c r="AU10" s="68"/>
      <c r="AV10" s="68"/>
      <c r="AW10" s="68"/>
      <c r="AX10" s="68"/>
      <c r="AY10" s="68"/>
      <c r="AZ10" s="68"/>
      <c r="BA10" s="68"/>
      <c r="BB10" s="68">
        <f>データ!X6</f>
        <v>2350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116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117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118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【314.13】</v>
      </c>
      <c r="I86" s="26" t="str">
        <f>データ!CA6</f>
        <v>【58.42】</v>
      </c>
      <c r="J86" s="26" t="str">
        <f>データ!CL6</f>
        <v>【282.28】</v>
      </c>
      <c r="K86" s="26" t="str">
        <f>データ!CW6</f>
        <v>【57.83】</v>
      </c>
      <c r="L86" s="26" t="str">
        <f>データ!DH6</f>
        <v>【77.67】</v>
      </c>
      <c r="M86" s="26" t="s">
        <v>43</v>
      </c>
      <c r="N86" s="26" t="s">
        <v>43</v>
      </c>
      <c r="O86" s="26" t="str">
        <f>データ!EO6</f>
        <v>【-】</v>
      </c>
    </row>
  </sheetData>
  <sheetProtection algorithmName="SHA-512" hashValue="hwwsGMaThwpLr+DxciYjVBGvJf7pKCv0QgvmVt8sxWjk0kIRPSNrqsYNTeNBN5Q16Z+5H5xG11pkFhZ0t8d9Fw==" saltValue="Ucl3NZphBGZ7D8O4vayHAg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44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45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46</v>
      </c>
      <c r="B3" s="29" t="s">
        <v>47</v>
      </c>
      <c r="C3" s="29" t="s">
        <v>48</v>
      </c>
      <c r="D3" s="29" t="s">
        <v>49</v>
      </c>
      <c r="E3" s="29" t="s">
        <v>50</v>
      </c>
      <c r="F3" s="29" t="s">
        <v>51</v>
      </c>
      <c r="G3" s="29" t="s">
        <v>52</v>
      </c>
      <c r="H3" s="77" t="s">
        <v>53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54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55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56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57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58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59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60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61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62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63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64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65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66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67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68</v>
      </c>
      <c r="B5" s="31"/>
      <c r="C5" s="31"/>
      <c r="D5" s="31"/>
      <c r="E5" s="31"/>
      <c r="F5" s="31"/>
      <c r="G5" s="31"/>
      <c r="H5" s="32" t="s">
        <v>69</v>
      </c>
      <c r="I5" s="32" t="s">
        <v>70</v>
      </c>
      <c r="J5" s="32" t="s">
        <v>71</v>
      </c>
      <c r="K5" s="32" t="s">
        <v>72</v>
      </c>
      <c r="L5" s="32" t="s">
        <v>73</v>
      </c>
      <c r="M5" s="32" t="s">
        <v>5</v>
      </c>
      <c r="N5" s="32" t="s">
        <v>74</v>
      </c>
      <c r="O5" s="32" t="s">
        <v>75</v>
      </c>
      <c r="P5" s="32" t="s">
        <v>76</v>
      </c>
      <c r="Q5" s="32" t="s">
        <v>77</v>
      </c>
      <c r="R5" s="32" t="s">
        <v>78</v>
      </c>
      <c r="S5" s="32" t="s">
        <v>79</v>
      </c>
      <c r="T5" s="32" t="s">
        <v>80</v>
      </c>
      <c r="U5" s="32" t="s">
        <v>81</v>
      </c>
      <c r="V5" s="32" t="s">
        <v>82</v>
      </c>
      <c r="W5" s="32" t="s">
        <v>83</v>
      </c>
      <c r="X5" s="32" t="s">
        <v>84</v>
      </c>
      <c r="Y5" s="32" t="s">
        <v>85</v>
      </c>
      <c r="Z5" s="32" t="s">
        <v>86</v>
      </c>
      <c r="AA5" s="32" t="s">
        <v>87</v>
      </c>
      <c r="AB5" s="32" t="s">
        <v>88</v>
      </c>
      <c r="AC5" s="32" t="s">
        <v>89</v>
      </c>
      <c r="AD5" s="32" t="s">
        <v>90</v>
      </c>
      <c r="AE5" s="32" t="s">
        <v>91</v>
      </c>
      <c r="AF5" s="32" t="s">
        <v>92</v>
      </c>
      <c r="AG5" s="32" t="s">
        <v>93</v>
      </c>
      <c r="AH5" s="32" t="s">
        <v>94</v>
      </c>
      <c r="AI5" s="32" t="s">
        <v>31</v>
      </c>
      <c r="AJ5" s="32" t="s">
        <v>85</v>
      </c>
      <c r="AK5" s="32" t="s">
        <v>86</v>
      </c>
      <c r="AL5" s="32" t="s">
        <v>87</v>
      </c>
      <c r="AM5" s="32" t="s">
        <v>88</v>
      </c>
      <c r="AN5" s="32" t="s">
        <v>89</v>
      </c>
      <c r="AO5" s="32" t="s">
        <v>90</v>
      </c>
      <c r="AP5" s="32" t="s">
        <v>91</v>
      </c>
      <c r="AQ5" s="32" t="s">
        <v>92</v>
      </c>
      <c r="AR5" s="32" t="s">
        <v>93</v>
      </c>
      <c r="AS5" s="32" t="s">
        <v>94</v>
      </c>
      <c r="AT5" s="32" t="s">
        <v>95</v>
      </c>
      <c r="AU5" s="32" t="s">
        <v>85</v>
      </c>
      <c r="AV5" s="32" t="s">
        <v>86</v>
      </c>
      <c r="AW5" s="32" t="s">
        <v>87</v>
      </c>
      <c r="AX5" s="32" t="s">
        <v>88</v>
      </c>
      <c r="AY5" s="32" t="s">
        <v>89</v>
      </c>
      <c r="AZ5" s="32" t="s">
        <v>90</v>
      </c>
      <c r="BA5" s="32" t="s">
        <v>91</v>
      </c>
      <c r="BB5" s="32" t="s">
        <v>92</v>
      </c>
      <c r="BC5" s="32" t="s">
        <v>93</v>
      </c>
      <c r="BD5" s="32" t="s">
        <v>94</v>
      </c>
      <c r="BE5" s="32" t="s">
        <v>95</v>
      </c>
      <c r="BF5" s="32" t="s">
        <v>85</v>
      </c>
      <c r="BG5" s="32" t="s">
        <v>86</v>
      </c>
      <c r="BH5" s="32" t="s">
        <v>87</v>
      </c>
      <c r="BI5" s="32" t="s">
        <v>88</v>
      </c>
      <c r="BJ5" s="32" t="s">
        <v>89</v>
      </c>
      <c r="BK5" s="32" t="s">
        <v>90</v>
      </c>
      <c r="BL5" s="32" t="s">
        <v>91</v>
      </c>
      <c r="BM5" s="32" t="s">
        <v>92</v>
      </c>
      <c r="BN5" s="32" t="s">
        <v>93</v>
      </c>
      <c r="BO5" s="32" t="s">
        <v>94</v>
      </c>
      <c r="BP5" s="32" t="s">
        <v>95</v>
      </c>
      <c r="BQ5" s="32" t="s">
        <v>85</v>
      </c>
      <c r="BR5" s="32" t="s">
        <v>86</v>
      </c>
      <c r="BS5" s="32" t="s">
        <v>87</v>
      </c>
      <c r="BT5" s="32" t="s">
        <v>88</v>
      </c>
      <c r="BU5" s="32" t="s">
        <v>89</v>
      </c>
      <c r="BV5" s="32" t="s">
        <v>90</v>
      </c>
      <c r="BW5" s="32" t="s">
        <v>91</v>
      </c>
      <c r="BX5" s="32" t="s">
        <v>92</v>
      </c>
      <c r="BY5" s="32" t="s">
        <v>93</v>
      </c>
      <c r="BZ5" s="32" t="s">
        <v>94</v>
      </c>
      <c r="CA5" s="32" t="s">
        <v>95</v>
      </c>
      <c r="CB5" s="32" t="s">
        <v>85</v>
      </c>
      <c r="CC5" s="32" t="s">
        <v>86</v>
      </c>
      <c r="CD5" s="32" t="s">
        <v>87</v>
      </c>
      <c r="CE5" s="32" t="s">
        <v>88</v>
      </c>
      <c r="CF5" s="32" t="s">
        <v>89</v>
      </c>
      <c r="CG5" s="32" t="s">
        <v>90</v>
      </c>
      <c r="CH5" s="32" t="s">
        <v>91</v>
      </c>
      <c r="CI5" s="32" t="s">
        <v>92</v>
      </c>
      <c r="CJ5" s="32" t="s">
        <v>93</v>
      </c>
      <c r="CK5" s="32" t="s">
        <v>94</v>
      </c>
      <c r="CL5" s="32" t="s">
        <v>95</v>
      </c>
      <c r="CM5" s="32" t="s">
        <v>85</v>
      </c>
      <c r="CN5" s="32" t="s">
        <v>86</v>
      </c>
      <c r="CO5" s="32" t="s">
        <v>87</v>
      </c>
      <c r="CP5" s="32" t="s">
        <v>88</v>
      </c>
      <c r="CQ5" s="32" t="s">
        <v>89</v>
      </c>
      <c r="CR5" s="32" t="s">
        <v>90</v>
      </c>
      <c r="CS5" s="32" t="s">
        <v>91</v>
      </c>
      <c r="CT5" s="32" t="s">
        <v>92</v>
      </c>
      <c r="CU5" s="32" t="s">
        <v>93</v>
      </c>
      <c r="CV5" s="32" t="s">
        <v>94</v>
      </c>
      <c r="CW5" s="32" t="s">
        <v>95</v>
      </c>
      <c r="CX5" s="32" t="s">
        <v>85</v>
      </c>
      <c r="CY5" s="32" t="s">
        <v>86</v>
      </c>
      <c r="CZ5" s="32" t="s">
        <v>87</v>
      </c>
      <c r="DA5" s="32" t="s">
        <v>88</v>
      </c>
      <c r="DB5" s="32" t="s">
        <v>89</v>
      </c>
      <c r="DC5" s="32" t="s">
        <v>90</v>
      </c>
      <c r="DD5" s="32" t="s">
        <v>91</v>
      </c>
      <c r="DE5" s="32" t="s">
        <v>92</v>
      </c>
      <c r="DF5" s="32" t="s">
        <v>93</v>
      </c>
      <c r="DG5" s="32" t="s">
        <v>94</v>
      </c>
      <c r="DH5" s="32" t="s">
        <v>95</v>
      </c>
      <c r="DI5" s="32" t="s">
        <v>85</v>
      </c>
      <c r="DJ5" s="32" t="s">
        <v>86</v>
      </c>
      <c r="DK5" s="32" t="s">
        <v>87</v>
      </c>
      <c r="DL5" s="32" t="s">
        <v>88</v>
      </c>
      <c r="DM5" s="32" t="s">
        <v>89</v>
      </c>
      <c r="DN5" s="32" t="s">
        <v>90</v>
      </c>
      <c r="DO5" s="32" t="s">
        <v>91</v>
      </c>
      <c r="DP5" s="32" t="s">
        <v>92</v>
      </c>
      <c r="DQ5" s="32" t="s">
        <v>93</v>
      </c>
      <c r="DR5" s="32" t="s">
        <v>94</v>
      </c>
      <c r="DS5" s="32" t="s">
        <v>95</v>
      </c>
      <c r="DT5" s="32" t="s">
        <v>85</v>
      </c>
      <c r="DU5" s="32" t="s">
        <v>86</v>
      </c>
      <c r="DV5" s="32" t="s">
        <v>87</v>
      </c>
      <c r="DW5" s="32" t="s">
        <v>88</v>
      </c>
      <c r="DX5" s="32" t="s">
        <v>89</v>
      </c>
      <c r="DY5" s="32" t="s">
        <v>90</v>
      </c>
      <c r="DZ5" s="32" t="s">
        <v>91</v>
      </c>
      <c r="EA5" s="32" t="s">
        <v>92</v>
      </c>
      <c r="EB5" s="32" t="s">
        <v>93</v>
      </c>
      <c r="EC5" s="32" t="s">
        <v>94</v>
      </c>
      <c r="ED5" s="32" t="s">
        <v>95</v>
      </c>
      <c r="EE5" s="32" t="s">
        <v>85</v>
      </c>
      <c r="EF5" s="32" t="s">
        <v>86</v>
      </c>
      <c r="EG5" s="32" t="s">
        <v>87</v>
      </c>
      <c r="EH5" s="32" t="s">
        <v>88</v>
      </c>
      <c r="EI5" s="32" t="s">
        <v>89</v>
      </c>
      <c r="EJ5" s="32" t="s">
        <v>90</v>
      </c>
      <c r="EK5" s="32" t="s">
        <v>91</v>
      </c>
      <c r="EL5" s="32" t="s">
        <v>92</v>
      </c>
      <c r="EM5" s="32" t="s">
        <v>93</v>
      </c>
      <c r="EN5" s="32" t="s">
        <v>94</v>
      </c>
      <c r="EO5" s="32" t="s">
        <v>95</v>
      </c>
    </row>
    <row r="6" spans="1:145" s="36" customFormat="1" x14ac:dyDescent="0.15">
      <c r="A6" s="28" t="s">
        <v>96</v>
      </c>
      <c r="B6" s="33">
        <f>B7</f>
        <v>2020</v>
      </c>
      <c r="C6" s="33">
        <f t="shared" ref="C6:X6" si="3">C7</f>
        <v>382027</v>
      </c>
      <c r="D6" s="33">
        <f t="shared" si="3"/>
        <v>47</v>
      </c>
      <c r="E6" s="33">
        <f t="shared" si="3"/>
        <v>18</v>
      </c>
      <c r="F6" s="33">
        <f t="shared" si="3"/>
        <v>0</v>
      </c>
      <c r="G6" s="33">
        <f t="shared" si="3"/>
        <v>0</v>
      </c>
      <c r="H6" s="33" t="str">
        <f t="shared" si="3"/>
        <v>愛媛県　今治市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特定地域生活排水処理</v>
      </c>
      <c r="L6" s="33" t="str">
        <f t="shared" si="3"/>
        <v>K3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0.03</v>
      </c>
      <c r="Q6" s="34">
        <f t="shared" si="3"/>
        <v>100</v>
      </c>
      <c r="R6" s="34">
        <f t="shared" si="3"/>
        <v>3046</v>
      </c>
      <c r="S6" s="34">
        <f t="shared" si="3"/>
        <v>156254</v>
      </c>
      <c r="T6" s="34">
        <f t="shared" si="3"/>
        <v>419.21</v>
      </c>
      <c r="U6" s="34">
        <f t="shared" si="3"/>
        <v>372.73</v>
      </c>
      <c r="V6" s="34">
        <f t="shared" si="3"/>
        <v>47</v>
      </c>
      <c r="W6" s="34">
        <f t="shared" si="3"/>
        <v>0.02</v>
      </c>
      <c r="X6" s="34">
        <f t="shared" si="3"/>
        <v>2350</v>
      </c>
      <c r="Y6" s="35">
        <f>IF(Y7="",NA(),Y7)</f>
        <v>66.44</v>
      </c>
      <c r="Z6" s="35">
        <f t="shared" ref="Z6:AH6" si="4">IF(Z7="",NA(),Z7)</f>
        <v>61.96</v>
      </c>
      <c r="AA6" s="35">
        <f t="shared" si="4"/>
        <v>63.63</v>
      </c>
      <c r="AB6" s="35">
        <f t="shared" si="4"/>
        <v>100</v>
      </c>
      <c r="AC6" s="35">
        <f t="shared" si="4"/>
        <v>99.79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1228.7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413.5</v>
      </c>
      <c r="BL6" s="35">
        <f t="shared" si="7"/>
        <v>407.42</v>
      </c>
      <c r="BM6" s="35">
        <f t="shared" si="7"/>
        <v>386.46</v>
      </c>
      <c r="BN6" s="35">
        <f t="shared" si="7"/>
        <v>421.25</v>
      </c>
      <c r="BO6" s="35">
        <f t="shared" si="7"/>
        <v>398.42</v>
      </c>
      <c r="BP6" s="34" t="str">
        <f>IF(BP7="","",IF(BP7="-","【-】","【"&amp;SUBSTITUTE(TEXT(BP7,"#,##0.00"),"-","△")&amp;"】"))</f>
        <v>【314.13】</v>
      </c>
      <c r="BQ6" s="35">
        <f>IF(BQ7="",NA(),BQ7)</f>
        <v>14.83</v>
      </c>
      <c r="BR6" s="35">
        <f t="shared" ref="BR6:BZ6" si="8">IF(BR7="",NA(),BR7)</f>
        <v>18.05</v>
      </c>
      <c r="BS6" s="35">
        <f t="shared" si="8"/>
        <v>14.99</v>
      </c>
      <c r="BT6" s="35">
        <f t="shared" si="8"/>
        <v>16.559999999999999</v>
      </c>
      <c r="BU6" s="35">
        <f t="shared" si="8"/>
        <v>18.059999999999999</v>
      </c>
      <c r="BV6" s="35">
        <f t="shared" si="8"/>
        <v>55.84</v>
      </c>
      <c r="BW6" s="35">
        <f t="shared" si="8"/>
        <v>57.08</v>
      </c>
      <c r="BX6" s="35">
        <f t="shared" si="8"/>
        <v>55.85</v>
      </c>
      <c r="BY6" s="35">
        <f t="shared" si="8"/>
        <v>53.23</v>
      </c>
      <c r="BZ6" s="35">
        <f t="shared" si="8"/>
        <v>50.7</v>
      </c>
      <c r="CA6" s="34" t="str">
        <f>IF(CA7="","",IF(CA7="-","【-】","【"&amp;SUBSTITUTE(TEXT(CA7,"#,##0.00"),"-","△")&amp;"】"))</f>
        <v>【58.42】</v>
      </c>
      <c r="CB6" s="35">
        <f>IF(CB7="",NA(),CB7)</f>
        <v>1118.53</v>
      </c>
      <c r="CC6" s="35">
        <f t="shared" ref="CC6:CK6" si="9">IF(CC7="",NA(),CC7)</f>
        <v>913.05</v>
      </c>
      <c r="CD6" s="35">
        <f t="shared" si="9"/>
        <v>1117.71</v>
      </c>
      <c r="CE6" s="35">
        <f t="shared" si="9"/>
        <v>1053.0899999999999</v>
      </c>
      <c r="CF6" s="35">
        <f t="shared" si="9"/>
        <v>1112.01</v>
      </c>
      <c r="CG6" s="35">
        <f t="shared" si="9"/>
        <v>287.57</v>
      </c>
      <c r="CH6" s="35">
        <f t="shared" si="9"/>
        <v>286.86</v>
      </c>
      <c r="CI6" s="35">
        <f t="shared" si="9"/>
        <v>287.91000000000003</v>
      </c>
      <c r="CJ6" s="35">
        <f t="shared" si="9"/>
        <v>283.3</v>
      </c>
      <c r="CK6" s="35">
        <f t="shared" si="9"/>
        <v>289.81</v>
      </c>
      <c r="CL6" s="34" t="str">
        <f>IF(CL7="","",IF(CL7="-","【-】","【"&amp;SUBSTITUTE(TEXT(CL7,"#,##0.00"),"-","△")&amp;"】"))</f>
        <v>【282.28】</v>
      </c>
      <c r="CM6" s="35">
        <f>IF(CM7="",NA(),CM7)</f>
        <v>19.64</v>
      </c>
      <c r="CN6" s="35">
        <f t="shared" ref="CN6:CV6" si="10">IF(CN7="",NA(),CN7)</f>
        <v>19.64</v>
      </c>
      <c r="CO6" s="35">
        <f t="shared" si="10"/>
        <v>17.86</v>
      </c>
      <c r="CP6" s="35">
        <f t="shared" si="10"/>
        <v>17.86</v>
      </c>
      <c r="CQ6" s="35">
        <f t="shared" si="10"/>
        <v>16.07</v>
      </c>
      <c r="CR6" s="35">
        <f t="shared" si="10"/>
        <v>61.55</v>
      </c>
      <c r="CS6" s="35">
        <f t="shared" si="10"/>
        <v>57.22</v>
      </c>
      <c r="CT6" s="35">
        <f t="shared" si="10"/>
        <v>54.93</v>
      </c>
      <c r="CU6" s="35">
        <f t="shared" si="10"/>
        <v>55.96</v>
      </c>
      <c r="CV6" s="35">
        <f t="shared" si="10"/>
        <v>56.45</v>
      </c>
      <c r="CW6" s="34" t="str">
        <f>IF(CW7="","",IF(CW7="-","【-】","【"&amp;SUBSTITUTE(TEXT(CW7,"#,##0.00"),"-","△")&amp;"】"))</f>
        <v>【57.83】</v>
      </c>
      <c r="CX6" s="35">
        <f>IF(CX7="",NA(),CX7)</f>
        <v>98.31</v>
      </c>
      <c r="CY6" s="35">
        <f t="shared" ref="CY6:DG6" si="11">IF(CY7="",NA(),CY7)</f>
        <v>98.18</v>
      </c>
      <c r="CZ6" s="35">
        <f t="shared" si="11"/>
        <v>98</v>
      </c>
      <c r="DA6" s="35">
        <f t="shared" si="11"/>
        <v>100</v>
      </c>
      <c r="DB6" s="35">
        <f t="shared" si="11"/>
        <v>100</v>
      </c>
      <c r="DC6" s="35">
        <f t="shared" si="11"/>
        <v>67.489999999999995</v>
      </c>
      <c r="DD6" s="35">
        <f t="shared" si="11"/>
        <v>67.290000000000006</v>
      </c>
      <c r="DE6" s="35">
        <f t="shared" si="11"/>
        <v>65.569999999999993</v>
      </c>
      <c r="DF6" s="35">
        <f t="shared" si="11"/>
        <v>60.12</v>
      </c>
      <c r="DG6" s="35">
        <f t="shared" si="11"/>
        <v>54.99</v>
      </c>
      <c r="DH6" s="34" t="str">
        <f>IF(DH7="","",IF(DH7="-","【-】","【"&amp;SUBSTITUTE(TEXT(DH7,"#,##0.00"),"-","△")&amp;"】"))</f>
        <v>【77.67】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5" t="str">
        <f t="shared" si="14"/>
        <v>-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 t="str">
        <f t="shared" si="14"/>
        <v>-</v>
      </c>
      <c r="EO6" s="34" t="str">
        <f>IF(EO7="","",IF(EO7="-","【-】","【"&amp;SUBSTITUTE(TEXT(EO7,"#,##0.00"),"-","△")&amp;"】"))</f>
        <v>【-】</v>
      </c>
    </row>
    <row r="7" spans="1:145" s="36" customFormat="1" x14ac:dyDescent="0.15">
      <c r="A7" s="28"/>
      <c r="B7" s="37">
        <v>2020</v>
      </c>
      <c r="C7" s="37">
        <v>382027</v>
      </c>
      <c r="D7" s="37">
        <v>47</v>
      </c>
      <c r="E7" s="37">
        <v>18</v>
      </c>
      <c r="F7" s="37">
        <v>0</v>
      </c>
      <c r="G7" s="37">
        <v>0</v>
      </c>
      <c r="H7" s="37" t="s">
        <v>97</v>
      </c>
      <c r="I7" s="37" t="s">
        <v>98</v>
      </c>
      <c r="J7" s="37" t="s">
        <v>99</v>
      </c>
      <c r="K7" s="37" t="s">
        <v>100</v>
      </c>
      <c r="L7" s="37" t="s">
        <v>101</v>
      </c>
      <c r="M7" s="37" t="s">
        <v>102</v>
      </c>
      <c r="N7" s="38" t="s">
        <v>103</v>
      </c>
      <c r="O7" s="38" t="s">
        <v>104</v>
      </c>
      <c r="P7" s="38">
        <v>0.03</v>
      </c>
      <c r="Q7" s="38">
        <v>100</v>
      </c>
      <c r="R7" s="38">
        <v>3046</v>
      </c>
      <c r="S7" s="38">
        <v>156254</v>
      </c>
      <c r="T7" s="38">
        <v>419.21</v>
      </c>
      <c r="U7" s="38">
        <v>372.73</v>
      </c>
      <c r="V7" s="38">
        <v>47</v>
      </c>
      <c r="W7" s="38">
        <v>0.02</v>
      </c>
      <c r="X7" s="38">
        <v>2350</v>
      </c>
      <c r="Y7" s="38">
        <v>66.44</v>
      </c>
      <c r="Z7" s="38">
        <v>61.96</v>
      </c>
      <c r="AA7" s="38">
        <v>63.63</v>
      </c>
      <c r="AB7" s="38">
        <v>100</v>
      </c>
      <c r="AC7" s="38">
        <v>99.79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1228.7</v>
      </c>
      <c r="BG7" s="38">
        <v>0</v>
      </c>
      <c r="BH7" s="38">
        <v>0</v>
      </c>
      <c r="BI7" s="38">
        <v>0</v>
      </c>
      <c r="BJ7" s="38">
        <v>0</v>
      </c>
      <c r="BK7" s="38">
        <v>413.5</v>
      </c>
      <c r="BL7" s="38">
        <v>407.42</v>
      </c>
      <c r="BM7" s="38">
        <v>386.46</v>
      </c>
      <c r="BN7" s="38">
        <v>421.25</v>
      </c>
      <c r="BO7" s="38">
        <v>398.42</v>
      </c>
      <c r="BP7" s="38">
        <v>314.13</v>
      </c>
      <c r="BQ7" s="38">
        <v>14.83</v>
      </c>
      <c r="BR7" s="38">
        <v>18.05</v>
      </c>
      <c r="BS7" s="38">
        <v>14.99</v>
      </c>
      <c r="BT7" s="38">
        <v>16.559999999999999</v>
      </c>
      <c r="BU7" s="38">
        <v>18.059999999999999</v>
      </c>
      <c r="BV7" s="38">
        <v>55.84</v>
      </c>
      <c r="BW7" s="38">
        <v>57.08</v>
      </c>
      <c r="BX7" s="38">
        <v>55.85</v>
      </c>
      <c r="BY7" s="38">
        <v>53.23</v>
      </c>
      <c r="BZ7" s="38">
        <v>50.7</v>
      </c>
      <c r="CA7" s="38">
        <v>58.42</v>
      </c>
      <c r="CB7" s="38">
        <v>1118.53</v>
      </c>
      <c r="CC7" s="38">
        <v>913.05</v>
      </c>
      <c r="CD7" s="38">
        <v>1117.71</v>
      </c>
      <c r="CE7" s="38">
        <v>1053.0899999999999</v>
      </c>
      <c r="CF7" s="38">
        <v>1112.01</v>
      </c>
      <c r="CG7" s="38">
        <v>287.57</v>
      </c>
      <c r="CH7" s="38">
        <v>286.86</v>
      </c>
      <c r="CI7" s="38">
        <v>287.91000000000003</v>
      </c>
      <c r="CJ7" s="38">
        <v>283.3</v>
      </c>
      <c r="CK7" s="38">
        <v>289.81</v>
      </c>
      <c r="CL7" s="38">
        <v>282.27999999999997</v>
      </c>
      <c r="CM7" s="38">
        <v>19.64</v>
      </c>
      <c r="CN7" s="38">
        <v>19.64</v>
      </c>
      <c r="CO7" s="38">
        <v>17.86</v>
      </c>
      <c r="CP7" s="38">
        <v>17.86</v>
      </c>
      <c r="CQ7" s="38">
        <v>16.07</v>
      </c>
      <c r="CR7" s="38">
        <v>61.55</v>
      </c>
      <c r="CS7" s="38">
        <v>57.22</v>
      </c>
      <c r="CT7" s="38">
        <v>54.93</v>
      </c>
      <c r="CU7" s="38">
        <v>55.96</v>
      </c>
      <c r="CV7" s="38">
        <v>56.45</v>
      </c>
      <c r="CW7" s="38">
        <v>57.83</v>
      </c>
      <c r="CX7" s="38">
        <v>98.31</v>
      </c>
      <c r="CY7" s="38">
        <v>98.18</v>
      </c>
      <c r="CZ7" s="38">
        <v>98</v>
      </c>
      <c r="DA7" s="38">
        <v>100</v>
      </c>
      <c r="DB7" s="38">
        <v>100</v>
      </c>
      <c r="DC7" s="38">
        <v>67.489999999999995</v>
      </c>
      <c r="DD7" s="38">
        <v>67.290000000000006</v>
      </c>
      <c r="DE7" s="38">
        <v>65.569999999999993</v>
      </c>
      <c r="DF7" s="38">
        <v>60.12</v>
      </c>
      <c r="DG7" s="38">
        <v>54.99</v>
      </c>
      <c r="DH7" s="38">
        <v>77.67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 t="s">
        <v>103</v>
      </c>
      <c r="EF7" s="38" t="s">
        <v>103</v>
      </c>
      <c r="EG7" s="38" t="s">
        <v>103</v>
      </c>
      <c r="EH7" s="38" t="s">
        <v>103</v>
      </c>
      <c r="EI7" s="38" t="s">
        <v>103</v>
      </c>
      <c r="EJ7" s="38" t="s">
        <v>103</v>
      </c>
      <c r="EK7" s="38" t="s">
        <v>103</v>
      </c>
      <c r="EL7" s="38" t="s">
        <v>103</v>
      </c>
      <c r="EM7" s="38" t="s">
        <v>103</v>
      </c>
      <c r="EN7" s="38" t="s">
        <v>103</v>
      </c>
      <c r="EO7" s="38" t="s">
        <v>103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105</v>
      </c>
      <c r="C9" s="40" t="s">
        <v>106</v>
      </c>
      <c r="D9" s="40" t="s">
        <v>107</v>
      </c>
      <c r="E9" s="40" t="s">
        <v>108</v>
      </c>
      <c r="F9" s="40" t="s">
        <v>109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47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110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111</v>
      </c>
    </row>
    <row r="13" spans="1:145" x14ac:dyDescent="0.15">
      <c r="B13" t="s">
        <v>112</v>
      </c>
      <c r="C13" t="s">
        <v>113</v>
      </c>
      <c r="D13" t="s">
        <v>112</v>
      </c>
      <c r="E13" t="s">
        <v>114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cp:lastPrinted>2022-02-03T01:00:40Z</cp:lastPrinted>
  <dcterms:created xsi:type="dcterms:W3CDTF">2021-12-03T08:11:32Z</dcterms:created>
  <dcterms:modified xsi:type="dcterms:W3CDTF">2022-02-03T01:00:40Z</dcterms:modified>
  <cp:category/>
</cp:coreProperties>
</file>