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\財政課\財政課\zaiseika\■決算係\03経営比較分析表・財政状況資料集\R02年度\02_経営比較分析表\提出用\"/>
    </mc:Choice>
  </mc:AlternateContent>
  <workbookProtection workbookAlgorithmName="SHA-512" workbookHashValue="sJA1dToZboXTNAJUEjFSW/NPWn04xJCz3Mc1w+/dHxlfQ79aICevQRqnsCqEUNlu6USbDa2OAxzhhQC64YyvRQ==" workbookSaltValue="LssqOk37Lh2QPST6S4Ykr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<sst xmlns="http://schemas.openxmlformats.org/spreadsheetml/2006/main" count="247" uniqueCount="119">
  <si>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</si>
  <si>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</si>
  <si>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</si>
  <si>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</si>
  <si>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</si>
  <si>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</si>
  <si>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</si>
  <si>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</si>
  <si>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</si>
  <si>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</si>
  <si>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</si>
  <si>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</si>
  <si>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</si>
  <si>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</si>
  <si>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</si>
  <si>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</si>
  <si>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</si>
  <si>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</si>
  <si>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</si>
  <si>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</si>
  <si>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</si>
  <si>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</si>
  <si>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</si>
  <si>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</si>
  <si>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</si>
  <si>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</si>
  <si>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</si>
  <si>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</si>
  <si>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</si>
  <si>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</si>
  <si>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</si>
  <si>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</si>
  <si>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</si>
  <si>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</si>
  <si>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</si>
  <si>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</si>
  <si>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</si>
  <si>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</si>
  <si>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</si>
  <si>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</si>
  <si>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</si>
  <si>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</si>
  <si>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</si>
  <si>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</si>
  <si>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</si>
  <si>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</si>
  <si>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</si>
  <si>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</si>
  <si>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</si>
  <si>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</si>
  <si>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</si>
  <si>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</si>
  <si>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</si>
  <si>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</si>
  <si>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</si>
  <si>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</si>
  <si>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</si>
  <si>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</si>
  <si>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</si>
  <si>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</si>
  <si>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</si>
  <si>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</si>
  <si>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</si>
  <si>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</si>
  <si>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</si>
  <si>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</si>
  <si>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</si>
  <si>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</si>
  <si>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</si>
  <si>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</si>
  <si>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</si>
  <si>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</si>
  <si>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</si>
  <si>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</si>
  <si>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</si>
  <si>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</si>
  <si>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</si>
  <si>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</si>
  <si>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</si>
  <si>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</si>
  <si>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</si>
  <si>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</si>
  <si>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</si>
  <si>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</si>
  <si>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</si>
  <si>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</si>
  <si>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</si>
  <si>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</si>
  <si>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</si>
  <si>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</si>
  <si>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</si>
  <si>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</si>
  <si>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</si>
  <si>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</si>
  <si>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</si>
  <si>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</si>
  <si>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</si>
  <si>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</si>
  <si>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</si>
  <si>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</si>
  <si>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</si>
  <si>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</si>
  <si>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</si>
  <si>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</si>
  <si>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</si>
  <si>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</si>
  <si>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</si>
  <si>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</si>
  <si>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</si>
  <si>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</si>
  <si>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</si>
  <si>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</si>
  <si>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</si>
  <si>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</si>
  <si>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</si>
  <si>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</si>
  <si>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①の収益的収支比率は99.79％で、使用料収入は当年度の下水道使用料の改定により微増したものの、施設管理経費がそれと同様に増加したため、前年度とほぼ同率となった。
　⑤の経費回収率については、下水道使用料の改定により1.5ポイント改善したものの、⑥の汚水処理原価が類似団体と比較して高いことなどから、類似団体平均値と比べて大幅に低くなっている。
　人口減少や節水機器の普及、社会情勢の変化による上水道使用量の減少等により施設利用率は、類似団体平均値と比べて低くなっているが、水洗化率については、類似団体平均値と比べて高くなっている。</t>
    <phoneticPr fontId="4"/>
  </si>
  <si>
    <r>
      <t>　供用開始から13年が経過</t>
    </r>
    <r>
      <rPr>
        <sz val="11"/>
        <rFont val="ＭＳ ゴシック"/>
        <family val="3"/>
        <charset val="128"/>
      </rPr>
      <t>し、ブロアの故障</t>
    </r>
    <r>
      <rPr>
        <sz val="11"/>
        <color theme="1"/>
        <rFont val="ＭＳ ゴシック"/>
        <family val="3"/>
        <charset val="128"/>
      </rPr>
      <t>があるが、修繕や取替で対応している。</t>
    </r>
    <phoneticPr fontId="4"/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</si>
  <si>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また、資産の老朽化や人口減少等に伴う料金収入の減少に対応するため、策定した経営戦略に沿って、経営基盤強化と財政マネジメントの向上に努めてまいりたい。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</si>
</sst>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E-44BF-A041-AB8AFBBB2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E-44BF-A041-AB8AFBBB2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19.64</c:v>
                </c:pt>
                <c:pt idx="1">
                  <c:v>19.64</c:v>
                </c:pt>
                <c:pt idx="2">
                  <c:v>17.86</c:v>
                </c:pt>
                <c:pt idx="3">
                  <c:v>17.86</c:v>
                </c:pt>
                <c:pt idx="4">
                  <c:v>16.07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4-401D-9615-30466312A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4-401D-9615-30466312A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98.31</c:v>
                </c:pt>
                <c:pt idx="1">
                  <c:v>98.18</c:v>
                </c:pt>
                <c:pt idx="2">
                  <c:v>98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318-B3CC-055C8A816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F-4318-B3CC-055C8A816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66.44</c:v>
                </c:pt>
                <c:pt idx="1">
                  <c:v>61.96</c:v>
                </c:pt>
                <c:pt idx="2">
                  <c:v>63.63</c:v>
                </c:pt>
                <c:pt idx="3">
                  <c:v>100</c:v>
                </c:pt>
                <c:pt idx="4">
                  <c:v>99.79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B-4AF0-BD1F-A189E49C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B-4AF0-BD1F-A189E49C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8-4FFD-B280-7EDD120E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8-4FFD-B280-7EDD120E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D-45B7-A01D-586DE9306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D-45B7-A01D-586DE9306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A-4E47-8DE8-E8C782CC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A-4E47-8DE8-E8C782CC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1-4FA3-85EF-C87BC3D2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1-4FA3-85EF-C87BC3D2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1228.7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2-4E4B-B16F-72F6374D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2-4E4B-B16F-72F6374D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14.83</c:v>
                </c:pt>
                <c:pt idx="1">
                  <c:v>18.05</c:v>
                </c:pt>
                <c:pt idx="2">
                  <c:v>14.99</c:v>
                </c:pt>
                <c:pt idx="3">
                  <c:v>16.559999999999999</c:v>
                </c:pt>
                <c:pt idx="4">
                  <c:v>18.059999999999999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741-A1A2-B2CD7F20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5-4741-A1A2-B2CD7F20C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1118.53</c:v>
                </c:pt>
                <c:pt idx="1">
                  <c:v>913.05</c:v>
                </c:pt>
                <c:pt idx="2">
                  <c:v>1117.71</c:v>
                </c:pt>
                <c:pt idx="3">
                  <c:v>1053.0899999999999</c:v>
                </c:pt>
                <c:pt idx="4">
                  <c:v>1112.01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B-460D-9626-F567E54D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B-460D-9626-F567E54D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M43" zoomScaleNormal="100" workbookViewId="0">
      <selection activeCell="CC67" sqref="CC6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愛媛県　今治市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156254</v>
      </c>
      <c r="AM8" s="69"/>
      <c r="AN8" s="69"/>
      <c r="AO8" s="69"/>
      <c r="AP8" s="69"/>
      <c r="AQ8" s="69"/>
      <c r="AR8" s="69"/>
      <c r="AS8" s="69"/>
      <c r="AT8" s="68">
        <f>データ!T6</f>
        <v>419.21</v>
      </c>
      <c r="AU8" s="68"/>
      <c r="AV8" s="68"/>
      <c r="AW8" s="68"/>
      <c r="AX8" s="68"/>
      <c r="AY8" s="68"/>
      <c r="AZ8" s="68"/>
      <c r="BA8" s="68"/>
      <c r="BB8" s="68">
        <f>データ!U6</f>
        <v>372.73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0.03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3046</v>
      </c>
      <c r="AE10" s="69"/>
      <c r="AF10" s="69"/>
      <c r="AG10" s="69"/>
      <c r="AH10" s="69"/>
      <c r="AI10" s="69"/>
      <c r="AJ10" s="69"/>
      <c r="AK10" s="2"/>
      <c r="AL10" s="69">
        <f>データ!V6</f>
        <v>47</v>
      </c>
      <c r="AM10" s="69"/>
      <c r="AN10" s="69"/>
      <c r="AO10" s="69"/>
      <c r="AP10" s="69"/>
      <c r="AQ10" s="69"/>
      <c r="AR10" s="69"/>
      <c r="AS10" s="69"/>
      <c r="AT10" s="68">
        <f>データ!W6</f>
        <v>0.02</v>
      </c>
      <c r="AU10" s="68"/>
      <c r="AV10" s="68"/>
      <c r="AW10" s="68"/>
      <c r="AX10" s="68"/>
      <c r="AY10" s="68"/>
      <c r="AZ10" s="68"/>
      <c r="BA10" s="68"/>
      <c r="BB10" s="68">
        <f>データ!X6</f>
        <v>2350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hwwsGMaThwpLr+DxciYjVBGvJf7pKCv0QgvmVt8sxWjk0kIRPSNrqsYNTeNBN5Q16Z+5H5xG11pkFhZ0t8d9Fw==" saltValue="Ucl3NZphBGZ7D8O4vayHA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382027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愛媛県　今治市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0.03</v>
      </c>
      <c r="Q6" s="34">
        <f t="shared" si="3"/>
        <v>100</v>
      </c>
      <c r="R6" s="34">
        <f t="shared" si="3"/>
        <v>3046</v>
      </c>
      <c r="S6" s="34">
        <f t="shared" si="3"/>
        <v>156254</v>
      </c>
      <c r="T6" s="34">
        <f t="shared" si="3"/>
        <v>419.21</v>
      </c>
      <c r="U6" s="34">
        <f t="shared" si="3"/>
        <v>372.73</v>
      </c>
      <c r="V6" s="34">
        <f t="shared" si="3"/>
        <v>47</v>
      </c>
      <c r="W6" s="34">
        <f t="shared" si="3"/>
        <v>0.02</v>
      </c>
      <c r="X6" s="34">
        <f t="shared" si="3"/>
        <v>2350</v>
      </c>
      <c r="Y6" s="35">
        <f>IF(Y7="",NA(),Y7)</f>
        <v>66.44</v>
      </c>
      <c r="Z6" s="35">
        <f t="shared" ref="Z6:AH6" si="4">IF(Z7="",NA(),Z7)</f>
        <v>61.96</v>
      </c>
      <c r="AA6" s="35">
        <f t="shared" si="4"/>
        <v>63.63</v>
      </c>
      <c r="AB6" s="35">
        <f t="shared" si="4"/>
        <v>100</v>
      </c>
      <c r="AC6" s="35">
        <f t="shared" si="4"/>
        <v>99.79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1228.7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>
        <f>IF(BQ7="",NA(),BQ7)</f>
        <v>14.83</v>
      </c>
      <c r="BR6" s="35">
        <f t="shared" ref="BR6:BZ6" si="8">IF(BR7="",NA(),BR7)</f>
        <v>18.05</v>
      </c>
      <c r="BS6" s="35">
        <f t="shared" si="8"/>
        <v>14.99</v>
      </c>
      <c r="BT6" s="35">
        <f t="shared" si="8"/>
        <v>16.559999999999999</v>
      </c>
      <c r="BU6" s="35">
        <f t="shared" si="8"/>
        <v>18.059999999999999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>
        <f>IF(CB7="",NA(),CB7)</f>
        <v>1118.53</v>
      </c>
      <c r="CC6" s="35">
        <f t="shared" ref="CC6:CK6" si="9">IF(CC7="",NA(),CC7)</f>
        <v>913.05</v>
      </c>
      <c r="CD6" s="35">
        <f t="shared" si="9"/>
        <v>1117.71</v>
      </c>
      <c r="CE6" s="35">
        <f t="shared" si="9"/>
        <v>1053.0899999999999</v>
      </c>
      <c r="CF6" s="35">
        <f t="shared" si="9"/>
        <v>1112.01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>
        <f>IF(CM7="",NA(),CM7)</f>
        <v>19.64</v>
      </c>
      <c r="CN6" s="35">
        <f t="shared" ref="CN6:CV6" si="10">IF(CN7="",NA(),CN7)</f>
        <v>19.64</v>
      </c>
      <c r="CO6" s="35">
        <f t="shared" si="10"/>
        <v>17.86</v>
      </c>
      <c r="CP6" s="35">
        <f t="shared" si="10"/>
        <v>17.86</v>
      </c>
      <c r="CQ6" s="35">
        <f t="shared" si="10"/>
        <v>16.07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>
        <f>IF(CX7="",NA(),CX7)</f>
        <v>98.31</v>
      </c>
      <c r="CY6" s="35">
        <f t="shared" ref="CY6:DG6" si="11">IF(CY7="",NA(),CY7)</f>
        <v>98.18</v>
      </c>
      <c r="CZ6" s="35">
        <f t="shared" si="11"/>
        <v>98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382027</v>
      </c>
      <c r="D7" s="37">
        <v>47</v>
      </c>
      <c r="E7" s="37">
        <v>18</v>
      </c>
      <c r="F7" s="37">
        <v>0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0.03</v>
      </c>
      <c r="Q7" s="38">
        <v>100</v>
      </c>
      <c r="R7" s="38">
        <v>3046</v>
      </c>
      <c r="S7" s="38">
        <v>156254</v>
      </c>
      <c r="T7" s="38">
        <v>419.21</v>
      </c>
      <c r="U7" s="38">
        <v>372.73</v>
      </c>
      <c r="V7" s="38">
        <v>47</v>
      </c>
      <c r="W7" s="38">
        <v>0.02</v>
      </c>
      <c r="X7" s="38">
        <v>2350</v>
      </c>
      <c r="Y7" s="38">
        <v>66.44</v>
      </c>
      <c r="Z7" s="38">
        <v>61.96</v>
      </c>
      <c r="AA7" s="38">
        <v>63.63</v>
      </c>
      <c r="AB7" s="38">
        <v>100</v>
      </c>
      <c r="AC7" s="38">
        <v>99.79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1228.7</v>
      </c>
      <c r="BG7" s="38">
        <v>0</v>
      </c>
      <c r="BH7" s="38">
        <v>0</v>
      </c>
      <c r="BI7" s="38">
        <v>0</v>
      </c>
      <c r="BJ7" s="38">
        <v>0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398.42</v>
      </c>
      <c r="BP7" s="38">
        <v>314.13</v>
      </c>
      <c r="BQ7" s="38">
        <v>14.83</v>
      </c>
      <c r="BR7" s="38">
        <v>18.05</v>
      </c>
      <c r="BS7" s="38">
        <v>14.99</v>
      </c>
      <c r="BT7" s="38">
        <v>16.559999999999999</v>
      </c>
      <c r="BU7" s="38">
        <v>18.059999999999999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50.7</v>
      </c>
      <c r="CA7" s="38">
        <v>58.42</v>
      </c>
      <c r="CB7" s="38">
        <v>1118.53</v>
      </c>
      <c r="CC7" s="38">
        <v>913.05</v>
      </c>
      <c r="CD7" s="38">
        <v>1117.71</v>
      </c>
      <c r="CE7" s="38">
        <v>1053.0899999999999</v>
      </c>
      <c r="CF7" s="38">
        <v>1112.01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289.81</v>
      </c>
      <c r="CL7" s="38">
        <v>282.27999999999997</v>
      </c>
      <c r="CM7" s="38">
        <v>19.64</v>
      </c>
      <c r="CN7" s="38">
        <v>19.64</v>
      </c>
      <c r="CO7" s="38">
        <v>17.86</v>
      </c>
      <c r="CP7" s="38">
        <v>17.86</v>
      </c>
      <c r="CQ7" s="38">
        <v>16.07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56.45</v>
      </c>
      <c r="CW7" s="38">
        <v>57.83</v>
      </c>
      <c r="CX7" s="38">
        <v>98.31</v>
      </c>
      <c r="CY7" s="38">
        <v>98.18</v>
      </c>
      <c r="CZ7" s="38">
        <v>98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54.99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112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2022-02-03T01:00:40Z</cp:lastPrinted>
  <dcterms:created xsi:type="dcterms:W3CDTF">2021-12-03T08:11:32Z</dcterms:created>
  <dcterms:modified xsi:type="dcterms:W3CDTF">2022-02-03T01:00:40Z</dcterms:modified>
  <cp:category/>
</cp:coreProperties>
</file>