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財政課\財政課\zaiseika\■決算係\03経営比較分析表・財政状況資料集\R02年度\02_経営比較分析表\提出用\"/>
    </mc:Choice>
  </mc:AlternateContent>
  <workbookProtection workbookAlgorithmName="SHA-512" workbookHashValue="i29m2e3GEXiN9+gTchvBjVN4SD/+zcSeWeCFUTKYup6LmGiKtYf01iIfoEV6jY95Gf1NpBCSFlw39Hxmdlx/sw==" workbookSaltValue="5TXbtxYv0wO7N/VheKjNo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<sst xmlns="http://schemas.openxmlformats.org/spreadsheetml/2006/main" count="228" uniqueCount="115">
  <si>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</si>
  <si>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</si>
  <si>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</si>
  <si>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</si>
  <si>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</si>
  <si>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</si>
  <si>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</si>
  <si>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</si>
  <si>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</si>
  <si>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</si>
  <si>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</si>
  <si>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</si>
  <si>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</si>
  <si>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</si>
  <si>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</si>
  <si>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</si>
  <si>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</si>
  <si>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</si>
  <si>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</si>
  <si>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</si>
  <si>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</si>
  <si>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</si>
  <si>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</si>
  <si>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</si>
  <si>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</si>
  <si>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</si>
  <si>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</si>
  <si>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</si>
  <si>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</si>
  <si>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</si>
  <si>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</si>
  <si>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</si>
  <si>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</si>
  <si>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</si>
  <si>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</si>
  <si>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</si>
  <si>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</si>
  <si>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</si>
  <si>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</si>
  <si>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</si>
  <si>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</si>
  <si>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</si>
  <si>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</si>
  <si>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</si>
  <si>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</si>
  <si>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</si>
  <si>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</si>
  <si>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</si>
  <si>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</si>
  <si>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</si>
  <si>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</si>
  <si>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</si>
  <si>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</si>
  <si>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</si>
  <si>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</si>
  <si>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</si>
  <si>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</si>
  <si>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</si>
  <si>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</si>
  <si>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</si>
  <si>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</si>
  <si>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</si>
  <si>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</si>
  <si>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</si>
  <si>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</si>
  <si>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</si>
  <si>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</si>
  <si>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</si>
  <si>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</si>
  <si>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</si>
  <si>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</si>
  <si>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</si>
  <si>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</si>
  <si>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</si>
  <si>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</si>
  <si>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</si>
  <si>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</si>
  <si>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</si>
  <si>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</si>
  <si>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</si>
  <si>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</si>
  <si>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</si>
  <si>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</si>
  <si>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</si>
  <si>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</si>
  <si>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</si>
  <si>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</si>
  <si>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</si>
  <si>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</si>
  <si>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</si>
  <si>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</si>
  <si>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</si>
  <si>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</si>
  <si>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</si>
  <si>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</si>
  <si>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</si>
  <si>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</si>
  <si>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</si>
  <si>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</si>
  <si>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</si>
  <si>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</si>
  <si>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</si>
  <si>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</si>
  <si>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</si>
  <si>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</si>
  <si>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</si>
  <si>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</si>
  <si>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</si>
  <si>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</si>
  <si>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</si>
  <si>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</si>
  <si>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</si>
  <si>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合併算定替え期間終了に伴い、島嶼部への高料金対策繰入がなくなったため、他会計補助金は73,090千円（前年度対比28.3％）減少。鉛管切替工事の増に伴う給水費の増を要因とした経常費用の増もあり、①経常収支比率は減少した。令和元年度は8.3％の料金改定を実施し、⑤料金回収率が大きく上昇したものの、水需要の減に伴い2年度は減少。有収水量の減、経常費用の増により⑥給水原価は高くなっている。未収収益（流動資産）、未払費用（流動負債）ともに前年度より増加したものの、負債の増加率がより大きかったため、③流動比率は少し低下。基幹浄水場整備事業に対する借入の増額により、④企業債残高対給水収益比率は増加。借入のピークは、令和3年度になる見込み。令和元年度は旧市内の広範囲で基幹管路から水垢・鉄錆が剥がれ落ちることによる「にごり」が発生し、都度管洗浄・使用者に対する使用料減免対応を実施したため⑦施設使用率は上がったものの、⑧有収率は低下。令和2年度に於いては、菊間地区で大規模漏水が発生し、菊間地区の有収率が前年度より7.8％低下したため、例年93％台を推移していた市全体での有収率に届かなかった。</t>
    <rPh sb="1" eb="3">
      <t>ガッペイ</t>
    </rPh>
    <rPh sb="3" eb="5">
      <t>サンテイ</t>
    </rPh>
    <rPh sb="5" eb="6">
      <t>ガ</t>
    </rPh>
    <rPh sb="7" eb="9">
      <t>キカン</t>
    </rPh>
    <rPh sb="9" eb="11">
      <t>シュウリョウ</t>
    </rPh>
    <rPh sb="12" eb="13">
      <t>トモナ</t>
    </rPh>
    <rPh sb="15" eb="18">
      <t>トウショブ</t>
    </rPh>
    <rPh sb="20" eb="23">
      <t>コウリョウキン</t>
    </rPh>
    <rPh sb="23" eb="25">
      <t>タイサク</t>
    </rPh>
    <rPh sb="25" eb="27">
      <t>クリイレ</t>
    </rPh>
    <rPh sb="111" eb="113">
      <t>レイワ</t>
    </rPh>
    <rPh sb="113" eb="115">
      <t>ガンネン</t>
    </rPh>
    <rPh sb="115" eb="116">
      <t>ド</t>
    </rPh>
    <rPh sb="122" eb="124">
      <t>リョウキン</t>
    </rPh>
    <rPh sb="124" eb="126">
      <t>カイテイ</t>
    </rPh>
    <rPh sb="127" eb="129">
      <t>ジッシ</t>
    </rPh>
    <rPh sb="132" eb="134">
      <t>リョウキン</t>
    </rPh>
    <rPh sb="134" eb="137">
      <t>カイシュウリツ</t>
    </rPh>
    <rPh sb="138" eb="139">
      <t>オオ</t>
    </rPh>
    <rPh sb="141" eb="143">
      <t>ジョウショウ</t>
    </rPh>
    <rPh sb="149" eb="150">
      <t>ミズ</t>
    </rPh>
    <rPh sb="150" eb="152">
      <t>ジュヨウ</t>
    </rPh>
    <rPh sb="153" eb="154">
      <t>ゲン</t>
    </rPh>
    <rPh sb="155" eb="156">
      <t>トモナ</t>
    </rPh>
    <rPh sb="158" eb="160">
      <t>ネンド</t>
    </rPh>
    <rPh sb="161" eb="163">
      <t>ゲンショウ</t>
    </rPh>
    <rPh sb="181" eb="183">
      <t>キュウスイ</t>
    </rPh>
    <rPh sb="183" eb="185">
      <t>ゲンカ</t>
    </rPh>
    <rPh sb="186" eb="187">
      <t>タカ</t>
    </rPh>
    <rPh sb="199" eb="201">
      <t>リュウドウ</t>
    </rPh>
    <rPh sb="201" eb="203">
      <t>シサン</t>
    </rPh>
    <rPh sb="218" eb="221">
      <t>ゼンネンド</t>
    </rPh>
    <rPh sb="223" eb="225">
      <t>ゾウカ</t>
    </rPh>
    <rPh sb="231" eb="233">
      <t>フサイ</t>
    </rPh>
    <rPh sb="234" eb="237">
      <t>ゾウカリツ</t>
    </rPh>
    <rPh sb="240" eb="241">
      <t>オオ</t>
    </rPh>
    <rPh sb="254" eb="255">
      <t>スコ</t>
    </rPh>
    <rPh sb="256" eb="258">
      <t>テイカ</t>
    </rPh>
    <rPh sb="259" eb="261">
      <t>キカン</t>
    </rPh>
    <rPh sb="261" eb="264">
      <t>ジョウスイジョウ</t>
    </rPh>
    <rPh sb="264" eb="268">
      <t>セイビジギョウ</t>
    </rPh>
    <rPh sb="269" eb="270">
      <t>タイ</t>
    </rPh>
    <rPh sb="272" eb="274">
      <t>カリイレ</t>
    </rPh>
    <rPh sb="275" eb="277">
      <t>ゾウガク</t>
    </rPh>
    <rPh sb="282" eb="285">
      <t>キギョウサイ</t>
    </rPh>
    <rPh sb="285" eb="287">
      <t>ザンダカ</t>
    </rPh>
    <rPh sb="287" eb="288">
      <t>タイ</t>
    </rPh>
    <rPh sb="288" eb="290">
      <t>キュウスイ</t>
    </rPh>
    <rPh sb="290" eb="292">
      <t>シュウエキ</t>
    </rPh>
    <rPh sb="292" eb="294">
      <t>ヒリツ</t>
    </rPh>
    <rPh sb="295" eb="297">
      <t>ゾウカ</t>
    </rPh>
    <rPh sb="298" eb="300">
      <t>カリイレ</t>
    </rPh>
    <rPh sb="306" eb="308">
      <t>レイワ</t>
    </rPh>
    <rPh sb="309" eb="311">
      <t>ネンド</t>
    </rPh>
    <rPh sb="314" eb="316">
      <t>ミコ</t>
    </rPh>
    <rPh sb="318" eb="320">
      <t>レイワ</t>
    </rPh>
    <rPh sb="324" eb="325">
      <t>キュウ</t>
    </rPh>
    <rPh sb="325" eb="327">
      <t>シナイ</t>
    </rPh>
    <rPh sb="328" eb="331">
      <t>コウハンイ</t>
    </rPh>
    <rPh sb="332" eb="334">
      <t>キカン</t>
    </rPh>
    <rPh sb="334" eb="336">
      <t>カンロ</t>
    </rPh>
    <rPh sb="338" eb="339">
      <t>ミズ</t>
    </rPh>
    <rPh sb="339" eb="340">
      <t>アカ</t>
    </rPh>
    <rPh sb="341" eb="343">
      <t>テツサビ</t>
    </rPh>
    <rPh sb="344" eb="345">
      <t>ハ</t>
    </rPh>
    <rPh sb="347" eb="348">
      <t>オ</t>
    </rPh>
    <rPh sb="361" eb="363">
      <t>ハッセイ</t>
    </rPh>
    <rPh sb="365" eb="367">
      <t>ツド</t>
    </rPh>
    <rPh sb="367" eb="368">
      <t>カン</t>
    </rPh>
    <rPh sb="368" eb="370">
      <t>センジョウ</t>
    </rPh>
    <rPh sb="371" eb="374">
      <t>シヨウシャ</t>
    </rPh>
    <rPh sb="375" eb="376">
      <t>タイ</t>
    </rPh>
    <rPh sb="378" eb="381">
      <t>シヨウリョウ</t>
    </rPh>
    <rPh sb="381" eb="383">
      <t>ゲンメン</t>
    </rPh>
    <rPh sb="383" eb="385">
      <t>タイオウ</t>
    </rPh>
    <rPh sb="386" eb="388">
      <t>ジッシ</t>
    </rPh>
    <rPh sb="393" eb="395">
      <t>シセツ</t>
    </rPh>
    <rPh sb="395" eb="397">
      <t>シヨウ</t>
    </rPh>
    <rPh sb="397" eb="398">
      <t>リツ</t>
    </rPh>
    <rPh sb="399" eb="400">
      <t>ア</t>
    </rPh>
    <rPh sb="408" eb="410">
      <t>ユウシュウ</t>
    </rPh>
    <rPh sb="410" eb="411">
      <t>リツ</t>
    </rPh>
    <rPh sb="412" eb="414">
      <t>テイカ</t>
    </rPh>
    <rPh sb="415" eb="417">
      <t>レイワ</t>
    </rPh>
    <rPh sb="418" eb="420">
      <t>ネンド</t>
    </rPh>
    <rPh sb="421" eb="422">
      <t>オ</t>
    </rPh>
    <rPh sb="426" eb="430">
      <t>キクマチク</t>
    </rPh>
    <rPh sb="431" eb="434">
      <t>ダイキボ</t>
    </rPh>
    <rPh sb="434" eb="436">
      <t>ロウスイ</t>
    </rPh>
    <rPh sb="437" eb="439">
      <t>ハッセイ</t>
    </rPh>
    <rPh sb="441" eb="443">
      <t>キクマ</t>
    </rPh>
    <rPh sb="443" eb="445">
      <t>チク</t>
    </rPh>
    <rPh sb="446" eb="449">
      <t>ユウシュウリツ</t>
    </rPh>
    <rPh sb="450" eb="453">
      <t>ゼンネンド</t>
    </rPh>
    <rPh sb="459" eb="461">
      <t>テイカ</t>
    </rPh>
    <rPh sb="466" eb="468">
      <t>レイネン</t>
    </rPh>
    <rPh sb="471" eb="472">
      <t>ダイ</t>
    </rPh>
    <rPh sb="473" eb="475">
      <t>スイイ</t>
    </rPh>
    <rPh sb="479" eb="480">
      <t>シ</t>
    </rPh>
    <rPh sb="480" eb="482">
      <t>ゼンタイ</t>
    </rPh>
    <rPh sb="484" eb="487">
      <t>ユウシュウリツ</t>
    </rPh>
    <rPh sb="488" eb="489">
      <t>トド</t>
    </rPh>
    <phoneticPr fontId="4"/>
  </si>
  <si>
    <t>　本市では平成25年度にアセットマネジメント計画を策定。水道料金の見直しに合せて計画の見直しも行い、将来の更新投資を検討している。令和2年度に於いて料金見直しとアセットの見直しを実施した。現在進めている基幹浄水場整備事業が令和3年度完了予定であり、事業完了後は既存施設の廃止により施設の更新率の大幅な上昇が期待できる。本市では施設の老朽化対策を優先的に実施しており、管路対策が後手へ回っているが、将来的には③管路更新率が1.6％（更新期間60年）以上となるよう工事を実施する必要がある。施設・管路の更新に合わせ耐震化率も向上させていく予定であり、高橋浄水場完成後、施設の耐震化率は大幅に上昇する見込。管路更新時には耐震管への布設替を行い、耐震化促進を図っているが、老朽管からの漏水対応が課題となっている。そのため、地域毎に漏水調査委託を実施し、漏水箇所の特定に尽力し、早期の修繕を目指している。令和2年度は今治・大西地区、菊間・玉川地区の漏水調査業務を委託。前者14件、後者31件の漏水発見成果を得た。</t>
    <rPh sb="65" eb="67">
      <t>レイワ</t>
    </rPh>
    <rPh sb="68" eb="70">
      <t>ネンド</t>
    </rPh>
    <rPh sb="71" eb="72">
      <t>オ</t>
    </rPh>
    <rPh sb="74" eb="76">
      <t>リョウキン</t>
    </rPh>
    <rPh sb="76" eb="78">
      <t>ミナオ</t>
    </rPh>
    <rPh sb="85" eb="87">
      <t>ミナオ</t>
    </rPh>
    <rPh sb="89" eb="91">
      <t>ジッシ</t>
    </rPh>
    <rPh sb="101" eb="103">
      <t>キカン</t>
    </rPh>
    <rPh sb="114" eb="115">
      <t>ネン</t>
    </rPh>
    <rPh sb="397" eb="399">
      <t>レイワ</t>
    </rPh>
    <rPh sb="400" eb="402">
      <t>ネンド</t>
    </rPh>
    <rPh sb="403" eb="405">
      <t>イマバリ</t>
    </rPh>
    <rPh sb="406" eb="408">
      <t>オオニシ</t>
    </rPh>
    <rPh sb="408" eb="410">
      <t>チク</t>
    </rPh>
    <rPh sb="411" eb="413">
      <t>キクマ</t>
    </rPh>
    <rPh sb="414" eb="416">
      <t>タマガワ</t>
    </rPh>
    <rPh sb="416" eb="418">
      <t>チク</t>
    </rPh>
    <rPh sb="419" eb="421">
      <t>ロウスイ</t>
    </rPh>
    <rPh sb="421" eb="423">
      <t>チョウサ</t>
    </rPh>
    <rPh sb="423" eb="425">
      <t>ギョウム</t>
    </rPh>
    <rPh sb="426" eb="428">
      <t>イタク</t>
    </rPh>
    <rPh sb="429" eb="431">
      <t>ゼンシャ</t>
    </rPh>
    <rPh sb="433" eb="434">
      <t>ケン</t>
    </rPh>
    <rPh sb="435" eb="437">
      <t>コウシャ</t>
    </rPh>
    <rPh sb="439" eb="440">
      <t>ケン</t>
    </rPh>
    <rPh sb="441" eb="443">
      <t>ロウスイ</t>
    </rPh>
    <rPh sb="443" eb="445">
      <t>ハッケン</t>
    </rPh>
    <rPh sb="445" eb="447">
      <t>セイカ</t>
    </rPh>
    <rPh sb="448" eb="449">
      <t>エ</t>
    </rPh>
    <phoneticPr fontId="4"/>
  </si>
  <si>
    <t>　平成28年度に策定した経営戦略を策定後5年を迎える令和3年度において、見直す予定。
　広域化パターンの検証とプラン策定に向けた「愛媛県水道広域化推進プラン検討委員会」は、新型コロナウイルスまん延防止のため、書面及びWeb開催となったが、令和2年度中2回の委員会（全体会）、2回の部会（東・中・南予ブロック毎に開催）を実施。令和4年度前半のプラン策定に向け、更なる協議を重ねていく予定である。</t>
    <rPh sb="1" eb="3">
      <t>ヘイセイ</t>
    </rPh>
    <rPh sb="5" eb="7">
      <t>ネンド</t>
    </rPh>
    <rPh sb="8" eb="10">
      <t>サクテイ</t>
    </rPh>
    <rPh sb="12" eb="16">
      <t>ケイエイセンリャク</t>
    </rPh>
    <rPh sb="17" eb="20">
      <t>サクテイゴ</t>
    </rPh>
    <rPh sb="21" eb="22">
      <t>ネン</t>
    </rPh>
    <rPh sb="23" eb="24">
      <t>ムカ</t>
    </rPh>
    <rPh sb="26" eb="28">
      <t>レイワ</t>
    </rPh>
    <rPh sb="29" eb="31">
      <t>ネンド</t>
    </rPh>
    <rPh sb="36" eb="38">
      <t>ミナオ</t>
    </rPh>
    <rPh sb="39" eb="41">
      <t>ヨテイ</t>
    </rPh>
    <rPh sb="44" eb="47">
      <t>コウイキカ</t>
    </rPh>
    <rPh sb="52" eb="54">
      <t>ケンショウ</t>
    </rPh>
    <rPh sb="58" eb="60">
      <t>サクテイ</t>
    </rPh>
    <rPh sb="61" eb="62">
      <t>ム</t>
    </rPh>
    <rPh sb="65" eb="68">
      <t>エヒメケン</t>
    </rPh>
    <rPh sb="86" eb="88">
      <t>シンガタ</t>
    </rPh>
    <rPh sb="97" eb="98">
      <t>エン</t>
    </rPh>
    <rPh sb="98" eb="100">
      <t>ボウシ</t>
    </rPh>
    <rPh sb="104" eb="106">
      <t>ショメン</t>
    </rPh>
    <rPh sb="106" eb="107">
      <t>オヨ</t>
    </rPh>
    <rPh sb="111" eb="113">
      <t>カイサイ</t>
    </rPh>
    <rPh sb="119" eb="121">
      <t>レイワ</t>
    </rPh>
    <rPh sb="122" eb="124">
      <t>ネンド</t>
    </rPh>
    <rPh sb="124" eb="125">
      <t>チュウ</t>
    </rPh>
    <rPh sb="126" eb="127">
      <t>カイ</t>
    </rPh>
    <rPh sb="128" eb="131">
      <t>イインカイ</t>
    </rPh>
    <rPh sb="132" eb="135">
      <t>ゼンタイカイ</t>
    </rPh>
    <rPh sb="138" eb="139">
      <t>カイ</t>
    </rPh>
    <rPh sb="140" eb="142">
      <t>ブカイ</t>
    </rPh>
    <rPh sb="143" eb="144">
      <t>ヒガシ</t>
    </rPh>
    <rPh sb="145" eb="146">
      <t>チュウ</t>
    </rPh>
    <rPh sb="147" eb="148">
      <t>ミナミ</t>
    </rPh>
    <rPh sb="148" eb="149">
      <t>ヨ</t>
    </rPh>
    <rPh sb="153" eb="154">
      <t>ゴト</t>
    </rPh>
    <rPh sb="155" eb="157">
      <t>カイサイ</t>
    </rPh>
    <rPh sb="159" eb="161">
      <t>ジッシ</t>
    </rPh>
    <rPh sb="162" eb="164">
      <t>レイワ</t>
    </rPh>
    <rPh sb="165" eb="167">
      <t>ネンド</t>
    </rPh>
    <rPh sb="167" eb="169">
      <t>ゼンハン</t>
    </rPh>
    <rPh sb="173" eb="175">
      <t>サクテイ</t>
    </rPh>
    <rPh sb="176" eb="177">
      <t>ム</t>
    </rPh>
    <rPh sb="179" eb="180">
      <t>サラ</t>
    </rPh>
    <rPh sb="182" eb="184">
      <t>キョウギ</t>
    </rPh>
    <rPh sb="185" eb="186">
      <t>カサ</t>
    </rPh>
    <rPh sb="190" eb="19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</si>
</sst>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1.21</c:v>
                </c:pt>
                <c:pt idx="1">
                  <c:v>1.06</c:v>
                </c:pt>
                <c:pt idx="2">
                  <c:v>1.33</c:v>
                </c:pt>
                <c:pt idx="3">
                  <c:v>0.73</c:v>
                </c:pt>
                <c:pt idx="4">
                  <c:v>0.93</c:v>
                </c:pt>
              </c:numCache>
            </c:numRef>
          </c:val>
          <c:extLst>
            <c:ext xmlns:c16="http://schemas.microsoft.com/office/drawing/2014/chart" uri="{C3380CC4-5D6E-409C-BE32-E72D297353CC}">
              <c16:uniqueId val="{00000000-1A93-45C0-90C6-95E0425F887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1A93-45C0-90C6-95E0425F887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61.51</c:v>
                </c:pt>
                <c:pt idx="1">
                  <c:v>60.05</c:v>
                </c:pt>
                <c:pt idx="2">
                  <c:v>61.9</c:v>
                </c:pt>
                <c:pt idx="3">
                  <c:v>62.75</c:v>
                </c:pt>
                <c:pt idx="4">
                  <c:v>61.8</c:v>
                </c:pt>
              </c:numCache>
            </c:numRef>
          </c:val>
          <c:extLst>
            <c:ext xmlns:c16="http://schemas.microsoft.com/office/drawing/2014/chart" uri="{C3380CC4-5D6E-409C-BE32-E72D297353CC}">
              <c16:uniqueId val="{00000000-EF37-47BA-9AB1-287582FD9A7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EF37-47BA-9AB1-287582FD9A7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93.48</c:v>
                </c:pt>
                <c:pt idx="1">
                  <c:v>93.55</c:v>
                </c:pt>
                <c:pt idx="2">
                  <c:v>93.79</c:v>
                </c:pt>
                <c:pt idx="3">
                  <c:v>91.54</c:v>
                </c:pt>
                <c:pt idx="4">
                  <c:v>92.48</c:v>
                </c:pt>
              </c:numCache>
            </c:numRef>
          </c:val>
          <c:extLst>
            <c:ext xmlns:c16="http://schemas.microsoft.com/office/drawing/2014/chart" uri="{C3380CC4-5D6E-409C-BE32-E72D297353CC}">
              <c16:uniqueId val="{00000000-1FD5-445E-8256-F0423B946CF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1FD5-445E-8256-F0423B946CF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120.42</c:v>
                </c:pt>
                <c:pt idx="1">
                  <c:v>116.02</c:v>
                </c:pt>
                <c:pt idx="2">
                  <c:v>113.47</c:v>
                </c:pt>
                <c:pt idx="3">
                  <c:v>120.68</c:v>
                </c:pt>
                <c:pt idx="4">
                  <c:v>115.62</c:v>
                </c:pt>
              </c:numCache>
            </c:numRef>
          </c:val>
          <c:extLst>
            <c:ext xmlns:c16="http://schemas.microsoft.com/office/drawing/2014/chart" uri="{C3380CC4-5D6E-409C-BE32-E72D297353CC}">
              <c16:uniqueId val="{00000000-B05F-4542-9642-2F7F94F8559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B05F-4542-9642-2F7F94F8559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48.13</c:v>
                </c:pt>
                <c:pt idx="1">
                  <c:v>48</c:v>
                </c:pt>
                <c:pt idx="2">
                  <c:v>49.33</c:v>
                </c:pt>
                <c:pt idx="3">
                  <c:v>50.59</c:v>
                </c:pt>
                <c:pt idx="4">
                  <c:v>51.89</c:v>
                </c:pt>
              </c:numCache>
            </c:numRef>
          </c:val>
          <c:extLst>
            <c:ext xmlns:c16="http://schemas.microsoft.com/office/drawing/2014/chart" uri="{C3380CC4-5D6E-409C-BE32-E72D297353CC}">
              <c16:uniqueId val="{00000000-DB1B-4071-8E2C-05608ED2516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DB1B-4071-8E2C-05608ED2516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19</c:v>
                </c:pt>
                <c:pt idx="1">
                  <c:v>12.84</c:v>
                </c:pt>
                <c:pt idx="2">
                  <c:v>14.39</c:v>
                </c:pt>
                <c:pt idx="3">
                  <c:v>16.72</c:v>
                </c:pt>
                <c:pt idx="4">
                  <c:v>16.29</c:v>
                </c:pt>
              </c:numCache>
            </c:numRef>
          </c:val>
          <c:extLst>
            <c:ext xmlns:c16="http://schemas.microsoft.com/office/drawing/2014/chart" uri="{C3380CC4-5D6E-409C-BE32-E72D297353CC}">
              <c16:uniqueId val="{00000000-52B8-4A4E-BF6C-9579E7DB3B4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52B8-4A4E-BF6C-9579E7DB3B4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7D-44B1-9E0B-EC9B10D1EEC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777D-44B1-9E0B-EC9B10D1EEC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211.5</c:v>
                </c:pt>
                <c:pt idx="1">
                  <c:v>224.99</c:v>
                </c:pt>
                <c:pt idx="2">
                  <c:v>196.64</c:v>
                </c:pt>
                <c:pt idx="3">
                  <c:v>310.57</c:v>
                </c:pt>
                <c:pt idx="4">
                  <c:v>297.39999999999998</c:v>
                </c:pt>
              </c:numCache>
            </c:numRef>
          </c:val>
          <c:extLst>
            <c:ext xmlns:c16="http://schemas.microsoft.com/office/drawing/2014/chart" uri="{C3380CC4-5D6E-409C-BE32-E72D297353CC}">
              <c16:uniqueId val="{00000000-CBDB-4D15-BEE6-D37BBD81304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CBDB-4D15-BEE6-D37BBD81304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225.78</c:v>
                </c:pt>
                <c:pt idx="1">
                  <c:v>282.98</c:v>
                </c:pt>
                <c:pt idx="2">
                  <c:v>298.95</c:v>
                </c:pt>
                <c:pt idx="3">
                  <c:v>306.67</c:v>
                </c:pt>
                <c:pt idx="4">
                  <c:v>364.09</c:v>
                </c:pt>
              </c:numCache>
            </c:numRef>
          </c:val>
          <c:extLst>
            <c:ext xmlns:c16="http://schemas.microsoft.com/office/drawing/2014/chart" uri="{C3380CC4-5D6E-409C-BE32-E72D297353CC}">
              <c16:uniqueId val="{00000000-AB76-44A1-A46C-922B5D6385D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AB76-44A1-A46C-922B5D6385D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108.12</c:v>
                </c:pt>
                <c:pt idx="1">
                  <c:v>103.82</c:v>
                </c:pt>
                <c:pt idx="2">
                  <c:v>100.04</c:v>
                </c:pt>
                <c:pt idx="3">
                  <c:v>108.92</c:v>
                </c:pt>
                <c:pt idx="4">
                  <c:v>105.67</c:v>
                </c:pt>
              </c:numCache>
            </c:numRef>
          </c:val>
          <c:extLst>
            <c:ext xmlns:c16="http://schemas.microsoft.com/office/drawing/2014/chart" uri="{C3380CC4-5D6E-409C-BE32-E72D297353CC}">
              <c16:uniqueId val="{00000000-012F-43CC-A89C-0E586C5DA04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012F-43CC-A89C-0E586C5DA04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137.4</c:v>
                </c:pt>
                <c:pt idx="1">
                  <c:v>142.9</c:v>
                </c:pt>
                <c:pt idx="2">
                  <c:v>145.97</c:v>
                </c:pt>
                <c:pt idx="3">
                  <c:v>142.68</c:v>
                </c:pt>
                <c:pt idx="4">
                  <c:v>148.12</c:v>
                </c:pt>
              </c:numCache>
            </c:numRef>
          </c:val>
          <c:extLst>
            <c:ext xmlns:c16="http://schemas.microsoft.com/office/drawing/2014/chart" uri="{C3380CC4-5D6E-409C-BE32-E72D297353CC}">
              <c16:uniqueId val="{00000000-8674-480F-A3D6-B8C9FD88457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8674-480F-A3D6-B8C9FD88457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愛媛県　今治市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A2</v>
      </c>
      <c r="X8" s="86"/>
      <c r="Y8" s="86"/>
      <c r="Z8" s="86"/>
      <c r="AA8" s="86"/>
      <c r="AB8" s="86"/>
      <c r="AC8" s="86"/>
      <c r="AD8" s="86" t="str">
        <f>データ!$M$6</f>
        <v>非設置</v>
      </c>
      <c r="AE8" s="86"/>
      <c r="AF8" s="86"/>
      <c r="AG8" s="86"/>
      <c r="AH8" s="86"/>
      <c r="AI8" s="86"/>
      <c r="AJ8" s="86"/>
      <c r="AK8" s="4"/>
      <c r="AL8" s="74">
        <f>データ!$R$6</f>
        <v>156254</v>
      </c>
      <c r="AM8" s="74"/>
      <c r="AN8" s="74"/>
      <c r="AO8" s="74"/>
      <c r="AP8" s="74"/>
      <c r="AQ8" s="74"/>
      <c r="AR8" s="74"/>
      <c r="AS8" s="74"/>
      <c r="AT8" s="70">
        <f>データ!$S$6</f>
        <v>419.21</v>
      </c>
      <c r="AU8" s="71"/>
      <c r="AV8" s="71"/>
      <c r="AW8" s="71"/>
      <c r="AX8" s="71"/>
      <c r="AY8" s="71"/>
      <c r="AZ8" s="71"/>
      <c r="BA8" s="71"/>
      <c r="BB8" s="73">
        <f>データ!$T$6</f>
        <v>372.73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73.25</v>
      </c>
      <c r="J10" s="71"/>
      <c r="K10" s="71"/>
      <c r="L10" s="71"/>
      <c r="M10" s="71"/>
      <c r="N10" s="71"/>
      <c r="O10" s="72"/>
      <c r="P10" s="73">
        <f>データ!$P$6</f>
        <v>97.05</v>
      </c>
      <c r="Q10" s="73"/>
      <c r="R10" s="73"/>
      <c r="S10" s="73"/>
      <c r="T10" s="73"/>
      <c r="U10" s="73"/>
      <c r="V10" s="73"/>
      <c r="W10" s="74">
        <f>データ!$Q$6</f>
        <v>3173</v>
      </c>
      <c r="X10" s="74"/>
      <c r="Y10" s="74"/>
      <c r="Z10" s="74"/>
      <c r="AA10" s="74"/>
      <c r="AB10" s="74"/>
      <c r="AC10" s="74"/>
      <c r="AD10" s="2"/>
      <c r="AE10" s="2"/>
      <c r="AF10" s="2"/>
      <c r="AG10" s="2"/>
      <c r="AH10" s="4"/>
      <c r="AI10" s="4"/>
      <c r="AJ10" s="4"/>
      <c r="AK10" s="4"/>
      <c r="AL10" s="74">
        <f>データ!$U$6</f>
        <v>150830</v>
      </c>
      <c r="AM10" s="74"/>
      <c r="AN10" s="74"/>
      <c r="AO10" s="74"/>
      <c r="AP10" s="74"/>
      <c r="AQ10" s="74"/>
      <c r="AR10" s="74"/>
      <c r="AS10" s="74"/>
      <c r="AT10" s="70">
        <f>データ!$V$6</f>
        <v>129.88999999999999</v>
      </c>
      <c r="AU10" s="71"/>
      <c r="AV10" s="71"/>
      <c r="AW10" s="71"/>
      <c r="AX10" s="71"/>
      <c r="AY10" s="71"/>
      <c r="AZ10" s="71"/>
      <c r="BA10" s="71"/>
      <c r="BB10" s="73">
        <f>データ!$W$6</f>
        <v>1161.21</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h18KLceOvrJ5pYSoY4FOlBZwXhMzo3rbeUv5jiUYH0eu/qzamsOKvO2SjUc1Tf53qQy5s+3E80sRiSEwCrajQ==" saltValue="vmOFPJQCSQy+HMT+T2fpW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382027</v>
      </c>
      <c r="D6" s="34">
        <f t="shared" si="3"/>
        <v>46</v>
      </c>
      <c r="E6" s="34">
        <f t="shared" si="3"/>
        <v>1</v>
      </c>
      <c r="F6" s="34">
        <f t="shared" si="3"/>
        <v>0</v>
      </c>
      <c r="G6" s="34">
        <f t="shared" si="3"/>
        <v>1</v>
      </c>
      <c r="H6" s="34" t="str">
        <f t="shared" si="3"/>
        <v>愛媛県　今治市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73.25</v>
      </c>
      <c r="P6" s="35">
        <f t="shared" si="3"/>
        <v>97.05</v>
      </c>
      <c r="Q6" s="35">
        <f t="shared" si="3"/>
        <v>3173</v>
      </c>
      <c r="R6" s="35">
        <f t="shared" si="3"/>
        <v>156254</v>
      </c>
      <c r="S6" s="35">
        <f t="shared" si="3"/>
        <v>419.21</v>
      </c>
      <c r="T6" s="35">
        <f t="shared" si="3"/>
        <v>372.73</v>
      </c>
      <c r="U6" s="35">
        <f t="shared" si="3"/>
        <v>150830</v>
      </c>
      <c r="V6" s="35">
        <f t="shared" si="3"/>
        <v>129.88999999999999</v>
      </c>
      <c r="W6" s="35">
        <f t="shared" si="3"/>
        <v>1161.21</v>
      </c>
      <c r="X6" s="36">
        <f>IF(X7="",NA(),X7)</f>
        <v>120.42</v>
      </c>
      <c r="Y6" s="36">
        <f t="shared" ref="Y6:AG6" si="4">IF(Y7="",NA(),Y7)</f>
        <v>116.02</v>
      </c>
      <c r="Z6" s="36">
        <f t="shared" si="4"/>
        <v>113.47</v>
      </c>
      <c r="AA6" s="36">
        <f t="shared" si="4"/>
        <v>120.68</v>
      </c>
      <c r="AB6" s="36">
        <f t="shared" si="4"/>
        <v>115.62</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211.5</v>
      </c>
      <c r="AU6" s="36">
        <f t="shared" ref="AU6:BC6" si="6">IF(AU7="",NA(),AU7)</f>
        <v>224.99</v>
      </c>
      <c r="AV6" s="36">
        <f t="shared" si="6"/>
        <v>196.64</v>
      </c>
      <c r="AW6" s="36">
        <f t="shared" si="6"/>
        <v>310.57</v>
      </c>
      <c r="AX6" s="36">
        <f t="shared" si="6"/>
        <v>297.39999999999998</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225.78</v>
      </c>
      <c r="BF6" s="36">
        <f t="shared" ref="BF6:BN6" si="7">IF(BF7="",NA(),BF7)</f>
        <v>282.98</v>
      </c>
      <c r="BG6" s="36">
        <f t="shared" si="7"/>
        <v>298.95</v>
      </c>
      <c r="BH6" s="36">
        <f t="shared" si="7"/>
        <v>306.67</v>
      </c>
      <c r="BI6" s="36">
        <f t="shared" si="7"/>
        <v>364.09</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108.12</v>
      </c>
      <c r="BQ6" s="36">
        <f t="shared" ref="BQ6:BY6" si="8">IF(BQ7="",NA(),BQ7)</f>
        <v>103.82</v>
      </c>
      <c r="BR6" s="36">
        <f t="shared" si="8"/>
        <v>100.04</v>
      </c>
      <c r="BS6" s="36">
        <f t="shared" si="8"/>
        <v>108.92</v>
      </c>
      <c r="BT6" s="36">
        <f t="shared" si="8"/>
        <v>105.67</v>
      </c>
      <c r="BU6" s="36">
        <f t="shared" si="8"/>
        <v>107.61</v>
      </c>
      <c r="BV6" s="36">
        <f t="shared" si="8"/>
        <v>106.02</v>
      </c>
      <c r="BW6" s="36">
        <f t="shared" si="8"/>
        <v>104.84</v>
      </c>
      <c r="BX6" s="36">
        <f t="shared" si="8"/>
        <v>106.11</v>
      </c>
      <c r="BY6" s="36">
        <f t="shared" si="8"/>
        <v>103.75</v>
      </c>
      <c r="BZ6" s="35" t="str">
        <f>IF(BZ7="","",IF(BZ7="-","【-】","【"&amp;SUBSTITUTE(TEXT(BZ7,"#,##0.00"),"-","△")&amp;"】"))</f>
        <v>【100.05】</v>
      </c>
      <c r="CA6" s="36">
        <f>IF(CA7="",NA(),CA7)</f>
        <v>137.4</v>
      </c>
      <c r="CB6" s="36">
        <f t="shared" ref="CB6:CJ6" si="9">IF(CB7="",NA(),CB7)</f>
        <v>142.9</v>
      </c>
      <c r="CC6" s="36">
        <f t="shared" si="9"/>
        <v>145.97</v>
      </c>
      <c r="CD6" s="36">
        <f t="shared" si="9"/>
        <v>142.68</v>
      </c>
      <c r="CE6" s="36">
        <f t="shared" si="9"/>
        <v>148.12</v>
      </c>
      <c r="CF6" s="36">
        <f t="shared" si="9"/>
        <v>155.69</v>
      </c>
      <c r="CG6" s="36">
        <f t="shared" si="9"/>
        <v>158.6</v>
      </c>
      <c r="CH6" s="36">
        <f t="shared" si="9"/>
        <v>161.82</v>
      </c>
      <c r="CI6" s="36">
        <f t="shared" si="9"/>
        <v>161.03</v>
      </c>
      <c r="CJ6" s="36">
        <f t="shared" si="9"/>
        <v>159.93</v>
      </c>
      <c r="CK6" s="35" t="str">
        <f>IF(CK7="","",IF(CK7="-","【-】","【"&amp;SUBSTITUTE(TEXT(CK7,"#,##0.00"),"-","△")&amp;"】"))</f>
        <v>【166.40】</v>
      </c>
      <c r="CL6" s="36">
        <f>IF(CL7="",NA(),CL7)</f>
        <v>61.51</v>
      </c>
      <c r="CM6" s="36">
        <f t="shared" ref="CM6:CU6" si="10">IF(CM7="",NA(),CM7)</f>
        <v>60.05</v>
      </c>
      <c r="CN6" s="36">
        <f t="shared" si="10"/>
        <v>61.9</v>
      </c>
      <c r="CO6" s="36">
        <f t="shared" si="10"/>
        <v>62.75</v>
      </c>
      <c r="CP6" s="36">
        <f t="shared" si="10"/>
        <v>61.8</v>
      </c>
      <c r="CQ6" s="36">
        <f t="shared" si="10"/>
        <v>62.46</v>
      </c>
      <c r="CR6" s="36">
        <f t="shared" si="10"/>
        <v>62.88</v>
      </c>
      <c r="CS6" s="36">
        <f t="shared" si="10"/>
        <v>62.32</v>
      </c>
      <c r="CT6" s="36">
        <f t="shared" si="10"/>
        <v>61.71</v>
      </c>
      <c r="CU6" s="36">
        <f t="shared" si="10"/>
        <v>63.12</v>
      </c>
      <c r="CV6" s="35" t="str">
        <f>IF(CV7="","",IF(CV7="-","【-】","【"&amp;SUBSTITUTE(TEXT(CV7,"#,##0.00"),"-","△")&amp;"】"))</f>
        <v>【60.69】</v>
      </c>
      <c r="CW6" s="36">
        <f>IF(CW7="",NA(),CW7)</f>
        <v>93.48</v>
      </c>
      <c r="CX6" s="36">
        <f t="shared" ref="CX6:DF6" si="11">IF(CX7="",NA(),CX7)</f>
        <v>93.55</v>
      </c>
      <c r="CY6" s="36">
        <f t="shared" si="11"/>
        <v>93.79</v>
      </c>
      <c r="CZ6" s="36">
        <f t="shared" si="11"/>
        <v>91.54</v>
      </c>
      <c r="DA6" s="36">
        <f t="shared" si="11"/>
        <v>92.48</v>
      </c>
      <c r="DB6" s="36">
        <f t="shared" si="11"/>
        <v>90.62</v>
      </c>
      <c r="DC6" s="36">
        <f t="shared" si="11"/>
        <v>90.13</v>
      </c>
      <c r="DD6" s="36">
        <f t="shared" si="11"/>
        <v>90.19</v>
      </c>
      <c r="DE6" s="36">
        <f t="shared" si="11"/>
        <v>90.03</v>
      </c>
      <c r="DF6" s="36">
        <f t="shared" si="11"/>
        <v>90.09</v>
      </c>
      <c r="DG6" s="35" t="str">
        <f>IF(DG7="","",IF(DG7="-","【-】","【"&amp;SUBSTITUTE(TEXT(DG7,"#,##0.00"),"-","△")&amp;"】"))</f>
        <v>【89.82】</v>
      </c>
      <c r="DH6" s="36">
        <f>IF(DH7="",NA(),DH7)</f>
        <v>48.13</v>
      </c>
      <c r="DI6" s="36">
        <f t="shared" ref="DI6:DQ6" si="12">IF(DI7="",NA(),DI7)</f>
        <v>48</v>
      </c>
      <c r="DJ6" s="36">
        <f t="shared" si="12"/>
        <v>49.33</v>
      </c>
      <c r="DK6" s="36">
        <f t="shared" si="12"/>
        <v>50.59</v>
      </c>
      <c r="DL6" s="36">
        <f t="shared" si="12"/>
        <v>51.89</v>
      </c>
      <c r="DM6" s="36">
        <f t="shared" si="12"/>
        <v>48.01</v>
      </c>
      <c r="DN6" s="36">
        <f t="shared" si="12"/>
        <v>48.01</v>
      </c>
      <c r="DO6" s="36">
        <f t="shared" si="12"/>
        <v>48.86</v>
      </c>
      <c r="DP6" s="36">
        <f t="shared" si="12"/>
        <v>49.6</v>
      </c>
      <c r="DQ6" s="36">
        <f t="shared" si="12"/>
        <v>50.31</v>
      </c>
      <c r="DR6" s="35" t="str">
        <f>IF(DR7="","",IF(DR7="-","【-】","【"&amp;SUBSTITUTE(TEXT(DR7,"#,##0.00"),"-","△")&amp;"】"))</f>
        <v>【50.19】</v>
      </c>
      <c r="DS6" s="36">
        <f>IF(DS7="",NA(),DS7)</f>
        <v>19</v>
      </c>
      <c r="DT6" s="36">
        <f t="shared" ref="DT6:EB6" si="13">IF(DT7="",NA(),DT7)</f>
        <v>12.84</v>
      </c>
      <c r="DU6" s="36">
        <f t="shared" si="13"/>
        <v>14.39</v>
      </c>
      <c r="DV6" s="36">
        <f t="shared" si="13"/>
        <v>16.72</v>
      </c>
      <c r="DW6" s="36">
        <f t="shared" si="13"/>
        <v>16.29</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1.21</v>
      </c>
      <c r="EE6" s="36">
        <f t="shared" ref="EE6:EM6" si="14">IF(EE7="",NA(),EE7)</f>
        <v>1.06</v>
      </c>
      <c r="EF6" s="36">
        <f t="shared" si="14"/>
        <v>1.33</v>
      </c>
      <c r="EG6" s="36">
        <f t="shared" si="14"/>
        <v>0.73</v>
      </c>
      <c r="EH6" s="36">
        <f t="shared" si="14"/>
        <v>0.93</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382027</v>
      </c>
      <c r="D7" s="38">
        <v>46</v>
      </c>
      <c r="E7" s="38">
        <v>1</v>
      </c>
      <c r="F7" s="38">
        <v>0</v>
      </c>
      <c r="G7" s="38">
        <v>1</v>
      </c>
      <c r="H7" s="38" t="s">
        <v>93</v>
      </c>
      <c r="I7" s="38" t="s">
        <v>94</v>
      </c>
      <c r="J7" s="38" t="s">
        <v>95</v>
      </c>
      <c r="K7" s="38" t="s">
        <v>96</v>
      </c>
      <c r="L7" s="38" t="s">
        <v>97</v>
      </c>
      <c r="M7" s="38" t="s">
        <v>98</v>
      </c>
      <c r="N7" s="39" t="s">
        <v>99</v>
      </c>
      <c r="O7" s="39">
        <v>73.25</v>
      </c>
      <c r="P7" s="39">
        <v>97.05</v>
      </c>
      <c r="Q7" s="39">
        <v>3173</v>
      </c>
      <c r="R7" s="39">
        <v>156254</v>
      </c>
      <c r="S7" s="39">
        <v>419.21</v>
      </c>
      <c r="T7" s="39">
        <v>372.73</v>
      </c>
      <c r="U7" s="39">
        <v>150830</v>
      </c>
      <c r="V7" s="39">
        <v>129.88999999999999</v>
      </c>
      <c r="W7" s="39">
        <v>1161.21</v>
      </c>
      <c r="X7" s="39">
        <v>120.42</v>
      </c>
      <c r="Y7" s="39">
        <v>116.02</v>
      </c>
      <c r="Z7" s="39">
        <v>113.47</v>
      </c>
      <c r="AA7" s="39">
        <v>120.68</v>
      </c>
      <c r="AB7" s="39">
        <v>115.62</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211.5</v>
      </c>
      <c r="AU7" s="39">
        <v>224.99</v>
      </c>
      <c r="AV7" s="39">
        <v>196.64</v>
      </c>
      <c r="AW7" s="39">
        <v>310.57</v>
      </c>
      <c r="AX7" s="39">
        <v>297.39999999999998</v>
      </c>
      <c r="AY7" s="39">
        <v>311.99</v>
      </c>
      <c r="AZ7" s="39">
        <v>307.83</v>
      </c>
      <c r="BA7" s="39">
        <v>318.89</v>
      </c>
      <c r="BB7" s="39">
        <v>309.10000000000002</v>
      </c>
      <c r="BC7" s="39">
        <v>306.08</v>
      </c>
      <c r="BD7" s="39">
        <v>260.31</v>
      </c>
      <c r="BE7" s="39">
        <v>225.78</v>
      </c>
      <c r="BF7" s="39">
        <v>282.98</v>
      </c>
      <c r="BG7" s="39">
        <v>298.95</v>
      </c>
      <c r="BH7" s="39">
        <v>306.67</v>
      </c>
      <c r="BI7" s="39">
        <v>364.09</v>
      </c>
      <c r="BJ7" s="39">
        <v>291.77999999999997</v>
      </c>
      <c r="BK7" s="39">
        <v>295.44</v>
      </c>
      <c r="BL7" s="39">
        <v>290.07</v>
      </c>
      <c r="BM7" s="39">
        <v>290.42</v>
      </c>
      <c r="BN7" s="39">
        <v>294.66000000000003</v>
      </c>
      <c r="BO7" s="39">
        <v>275.67</v>
      </c>
      <c r="BP7" s="39">
        <v>108.12</v>
      </c>
      <c r="BQ7" s="39">
        <v>103.82</v>
      </c>
      <c r="BR7" s="39">
        <v>100.04</v>
      </c>
      <c r="BS7" s="39">
        <v>108.92</v>
      </c>
      <c r="BT7" s="39">
        <v>105.67</v>
      </c>
      <c r="BU7" s="39">
        <v>107.61</v>
      </c>
      <c r="BV7" s="39">
        <v>106.02</v>
      </c>
      <c r="BW7" s="39">
        <v>104.84</v>
      </c>
      <c r="BX7" s="39">
        <v>106.11</v>
      </c>
      <c r="BY7" s="39">
        <v>103.75</v>
      </c>
      <c r="BZ7" s="39">
        <v>100.05</v>
      </c>
      <c r="CA7" s="39">
        <v>137.4</v>
      </c>
      <c r="CB7" s="39">
        <v>142.9</v>
      </c>
      <c r="CC7" s="39">
        <v>145.97</v>
      </c>
      <c r="CD7" s="39">
        <v>142.68</v>
      </c>
      <c r="CE7" s="39">
        <v>148.12</v>
      </c>
      <c r="CF7" s="39">
        <v>155.69</v>
      </c>
      <c r="CG7" s="39">
        <v>158.6</v>
      </c>
      <c r="CH7" s="39">
        <v>161.82</v>
      </c>
      <c r="CI7" s="39">
        <v>161.03</v>
      </c>
      <c r="CJ7" s="39">
        <v>159.93</v>
      </c>
      <c r="CK7" s="39">
        <v>166.4</v>
      </c>
      <c r="CL7" s="39">
        <v>61.51</v>
      </c>
      <c r="CM7" s="39">
        <v>60.05</v>
      </c>
      <c r="CN7" s="39">
        <v>61.9</v>
      </c>
      <c r="CO7" s="39">
        <v>62.75</v>
      </c>
      <c r="CP7" s="39">
        <v>61.8</v>
      </c>
      <c r="CQ7" s="39">
        <v>62.46</v>
      </c>
      <c r="CR7" s="39">
        <v>62.88</v>
      </c>
      <c r="CS7" s="39">
        <v>62.32</v>
      </c>
      <c r="CT7" s="39">
        <v>61.71</v>
      </c>
      <c r="CU7" s="39">
        <v>63.12</v>
      </c>
      <c r="CV7" s="39">
        <v>60.69</v>
      </c>
      <c r="CW7" s="39">
        <v>93.48</v>
      </c>
      <c r="CX7" s="39">
        <v>93.55</v>
      </c>
      <c r="CY7" s="39">
        <v>93.79</v>
      </c>
      <c r="CZ7" s="39">
        <v>91.54</v>
      </c>
      <c r="DA7" s="39">
        <v>92.48</v>
      </c>
      <c r="DB7" s="39">
        <v>90.62</v>
      </c>
      <c r="DC7" s="39">
        <v>90.13</v>
      </c>
      <c r="DD7" s="39">
        <v>90.19</v>
      </c>
      <c r="DE7" s="39">
        <v>90.03</v>
      </c>
      <c r="DF7" s="39">
        <v>90.09</v>
      </c>
      <c r="DG7" s="39">
        <v>89.82</v>
      </c>
      <c r="DH7" s="39">
        <v>48.13</v>
      </c>
      <c r="DI7" s="39">
        <v>48</v>
      </c>
      <c r="DJ7" s="39">
        <v>49.33</v>
      </c>
      <c r="DK7" s="39">
        <v>50.59</v>
      </c>
      <c r="DL7" s="39">
        <v>51.89</v>
      </c>
      <c r="DM7" s="39">
        <v>48.01</v>
      </c>
      <c r="DN7" s="39">
        <v>48.01</v>
      </c>
      <c r="DO7" s="39">
        <v>48.86</v>
      </c>
      <c r="DP7" s="39">
        <v>49.6</v>
      </c>
      <c r="DQ7" s="39">
        <v>50.31</v>
      </c>
      <c r="DR7" s="39">
        <v>50.19</v>
      </c>
      <c r="DS7" s="39">
        <v>19</v>
      </c>
      <c r="DT7" s="39">
        <v>12.84</v>
      </c>
      <c r="DU7" s="39">
        <v>14.39</v>
      </c>
      <c r="DV7" s="39">
        <v>16.72</v>
      </c>
      <c r="DW7" s="39">
        <v>16.29</v>
      </c>
      <c r="DX7" s="39">
        <v>16.170000000000002</v>
      </c>
      <c r="DY7" s="39">
        <v>16.600000000000001</v>
      </c>
      <c r="DZ7" s="39">
        <v>18.510000000000002</v>
      </c>
      <c r="EA7" s="39">
        <v>20.49</v>
      </c>
      <c r="EB7" s="39">
        <v>21.34</v>
      </c>
      <c r="EC7" s="39">
        <v>20.63</v>
      </c>
      <c r="ED7" s="39">
        <v>1.21</v>
      </c>
      <c r="EE7" s="39">
        <v>1.06</v>
      </c>
      <c r="EF7" s="39">
        <v>1.33</v>
      </c>
      <c r="EG7" s="39">
        <v>0.73</v>
      </c>
      <c r="EH7" s="39">
        <v>0.93</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2022-02-03T00:54:13Z</cp:lastPrinted>
  <dcterms:created xsi:type="dcterms:W3CDTF">2021-12-03T06:56:37Z</dcterms:created>
  <dcterms:modified xsi:type="dcterms:W3CDTF">2022-02-03T00:54:48Z</dcterms:modified>
  <cp:category/>
</cp:coreProperties>
</file>