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tnnsfe25\ファイルサーバ\企業局\管理部\経営管理課\10 旧下水道政策課\0003 経営管理・審査担当\0402 決算統計\0018_R2決算統計\0017_経営比較分析表\02 回答\"/>
    </mc:Choice>
  </mc:AlternateContent>
  <xr:revisionPtr revIDLastSave="0" documentId="13_ncr:1_{13D0783A-FCF7-4378-8564-F9A652014F8E}" xr6:coauthVersionLast="36" xr6:coauthVersionMax="47" xr10:uidLastSave="{00000000-0000-0000-0000-000000000000}"/>
  <workbookProtection workbookAlgorithmName="SHA-512" workbookHashValue="Uu71YOtvldbqNYJcaO96BAkPnK9lJrBF4sKBO9s+v7enmW7uRv0arntXgD9H6mgd8CYypLgz1BYQ6pcTKVufvA==" workbookSaltValue="BGQwgtpx9DgDElza1vpyoA=="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I10" i="4"/>
  <c r="B10" i="4"/>
  <c r="AL8" i="4"/>
  <c r="P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<sst xmlns="http://schemas.openxmlformats.org/spreadsheetml/2006/main" count="236" uniqueCount="121">
  <si>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</si>
  <si>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</si>
  <si>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</si>
  <si>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</si>
  <si>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</si>
  <si>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</si>
  <si>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</si>
  <si>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</si>
  <si>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</si>
  <si>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</si>
  <si>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</si>
  <si>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</si>
  <si>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</si>
  <si>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</si>
  <si>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</si>
  <si>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</si>
  <si>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</si>
  <si>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</si>
  <si>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</si>
  <si>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</si>
  <si>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</si>
  <si>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</si>
  <si>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</si>
  <si>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</si>
  <si>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</si>
  <si>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</si>
  <si>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</si>
  <si>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</si>
  <si>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</si>
  <si>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</si>
  <si>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</si>
  <si>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</si>
  <si>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</si>
  <si>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</si>
  <si>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</si>
  <si>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</si>
  <si>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</si>
  <si>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</si>
  <si>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</si>
  <si>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</si>
  <si>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</si>
  <si>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</si>
  <si>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</si>
  <si>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</si>
  <si>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</si>
  <si>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</si>
  <si>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</si>
  <si>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</si>
  <si>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</si>
  <si>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</si>
  <si>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</si>
  <si>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</si>
  <si>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</si>
  <si>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</si>
  <si>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</si>
  <si>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</si>
  <si>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</si>
  <si>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</si>
  <si>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</si>
  <si>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</si>
  <si>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</si>
  <si>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</si>
  <si>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</si>
  <si>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</si>
  <si>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</si>
  <si>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</si>
  <si>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</si>
  <si>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</si>
  <si>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</si>
  <si>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</si>
  <si>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</si>
  <si>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</si>
  <si>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</si>
  <si>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</si>
  <si>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</si>
  <si>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</si>
  <si>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</si>
  <si>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</si>
  <si>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</si>
  <si>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</si>
  <si>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</si>
  <si>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</si>
  <si>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</si>
  <si>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</si>
  <si>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</si>
  <si>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</si>
  <si>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</si>
  <si>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</si>
  <si>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</si>
  <si>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</si>
  <si>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</si>
  <si>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</si>
  <si>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</si>
  <si>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</si>
  <si>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</si>
  <si>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</si>
  <si>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</si>
  <si>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</si>
  <si>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松山市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</si>
  <si>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</si>
  <si>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</si>
  <si>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</si>
  <si>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</si>
  <si>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</si>
  <si>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</si>
  <si>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</si>
  <si>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</si>
  <si>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</si>
  <si>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</si>
  <si>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</si>
  <si>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</si>
  <si>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</si>
  <si>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</si>
  <si>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</si>
  <si>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</si>
  <si>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</si>
  <si>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</si>
  <si>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</si>
  <si>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t>　近年、管渠に係る修繕は実施しておらず、「管渠改善率」も算出されていない。
　令和2年度に施設の機能診断調査を実施し、最適整備構想を策定し</t>
    </r>
    <r>
      <rPr>
        <sz val="11"/>
        <rFont val="ＭＳ ゴシック"/>
        <family val="3"/>
        <charset val="128"/>
      </rPr>
      <t>たため、その構想に基づき適切な改築・修繕等を実施してい</t>
    </r>
    <r>
      <rPr>
        <sz val="11"/>
        <color theme="1"/>
        <rFont val="ＭＳ ゴシック"/>
        <family val="3"/>
        <charset val="128"/>
      </rPr>
      <t>く。</t>
    </r>
    <phoneticPr fontId="4"/>
  </si>
  <si>
    <t xml:space="preserve"> 本事業は、事業の規模が小さく、事業費の不足分を一般会計から繰り入れている状況である。
 今後は、人口減少による減収や施設の老朽化が進むことが予想されるため、令和2年度に策定した最適整備構想に基づき持続可能な事業経営を行っていく。</t>
    <rPh sb="85" eb="87">
      <t>サクテイ</t>
    </rPh>
    <rPh sb="89" eb="91">
      <t>サイテキ</t>
    </rPh>
    <rPh sb="91" eb="95">
      <t>セイビコウソウ</t>
    </rPh>
    <phoneticPr fontId="4"/>
  </si>
  <si>
    <t xml:space="preserve">　本事業は、事業の規模が小さく、事業費の不足分を一般会計から繰り入れている状況で、昭和50年代に整備して以降、大規模な投資を行っておらず、企業債残高はない。
  収益的収支比率は、翌年度に地方公営企業法を全部適用することに伴い、資金不足が見込まれる分について繰出しを受けたことで、増加している。
　令和２年度は、前年度に比べて修繕費等の維持管理費が増加したため、「経費回収率」は悪化した。
　これに伴い「汚水処理原価」は、前年度に比べ増加している。
　また、「施設利用率」は、当該事業の利用者が近年減少していることから、類似団体平均よりも低い数値で推移している。
</t>
    <rPh sb="81" eb="84">
      <t>シュウエキテキ</t>
    </rPh>
    <rPh sb="84" eb="86">
      <t>シュウシ</t>
    </rPh>
    <rPh sb="86" eb="88">
      <t>ヒリツ</t>
    </rPh>
    <rPh sb="90" eb="93">
      <t>ヨクネンド</t>
    </rPh>
    <rPh sb="94" eb="96">
      <t>チホウ</t>
    </rPh>
    <rPh sb="96" eb="98">
      <t>コウエイ</t>
    </rPh>
    <rPh sb="98" eb="100">
      <t>キギョウ</t>
    </rPh>
    <rPh sb="100" eb="101">
      <t>ホウ</t>
    </rPh>
    <rPh sb="102" eb="104">
      <t>ゼンブ</t>
    </rPh>
    <rPh sb="104" eb="106">
      <t>テキヨウ</t>
    </rPh>
    <rPh sb="111" eb="112">
      <t>トモナ</t>
    </rPh>
    <rPh sb="114" eb="116">
      <t>シキン</t>
    </rPh>
    <rPh sb="116" eb="118">
      <t>フソク</t>
    </rPh>
    <rPh sb="119" eb="121">
      <t>ミコ</t>
    </rPh>
    <rPh sb="124" eb="125">
      <t>ブン</t>
    </rPh>
    <rPh sb="129" eb="131">
      <t>クリダ</t>
    </rPh>
    <rPh sb="133" eb="134">
      <t>ウ</t>
    </rPh>
    <rPh sb="140" eb="142">
      <t>ゾウカ</t>
    </rPh>
    <rPh sb="174" eb="176">
      <t>ゾウカ</t>
    </rPh>
    <rPh sb="189" eb="191">
      <t>アッカ</t>
    </rPh>
    <rPh sb="215" eb="216">
      <t>クラ</t>
    </rPh>
    <rPh sb="217" eb="219">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</si>
</sst>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A2-40C6-A011-D23207FCF68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0.44</c:v>
                </c:pt>
                <c:pt idx="2">
                  <c:v>0.04</c:v>
                </c:pt>
                <c:pt idx="3">
                  <c:v>0.02</c:v>
                </c:pt>
                <c:pt idx="4">
                  <c:v>0.02</c:v>
                </c:pt>
              </c:numCache>
            </c:numRef>
          </c:val>
          <c:smooth val="0"/>
          <c:extLst>
            <c:ext xmlns:c16="http://schemas.microsoft.com/office/drawing/2014/chart" uri="{C3380CC4-5D6E-409C-BE32-E72D297353CC}">
              <c16:uniqueId val="{00000001-A9A2-40C6-A011-D23207FCF68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46.03</c:v>
                </c:pt>
                <c:pt idx="1">
                  <c:v>42.86</c:v>
                </c:pt>
                <c:pt idx="2">
                  <c:v>43.65</c:v>
                </c:pt>
                <c:pt idx="3">
                  <c:v>38.1</c:v>
                </c:pt>
                <c:pt idx="4">
                  <c:v>41.27</c:v>
                </c:pt>
              </c:numCache>
            </c:numRef>
          </c:val>
          <c:extLst>
            <c:ext xmlns:c16="http://schemas.microsoft.com/office/drawing/2014/chart" uri="{C3380CC4-5D6E-409C-BE32-E72D297353CC}">
              <c16:uniqueId val="{00000000-5147-4999-B2DE-E38D8166300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c:v>
                </c:pt>
                <c:pt idx="1">
                  <c:v>56.01</c:v>
                </c:pt>
                <c:pt idx="2">
                  <c:v>56.72</c:v>
                </c:pt>
                <c:pt idx="3">
                  <c:v>54.06</c:v>
                </c:pt>
                <c:pt idx="4">
                  <c:v>55.26</c:v>
                </c:pt>
              </c:numCache>
            </c:numRef>
          </c:val>
          <c:smooth val="0"/>
          <c:extLst>
            <c:ext xmlns:c16="http://schemas.microsoft.com/office/drawing/2014/chart" uri="{C3380CC4-5D6E-409C-BE32-E72D297353CC}">
              <c16:uniqueId val="{00000001-5147-4999-B2DE-E38D8166300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141-494B-8E91-AEEF4DA4D2A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89.51</c:v>
                </c:pt>
                <c:pt idx="1">
                  <c:v>89.77</c:v>
                </c:pt>
                <c:pt idx="2">
                  <c:v>90.04</c:v>
                </c:pt>
                <c:pt idx="3">
                  <c:v>90.11</c:v>
                </c:pt>
                <c:pt idx="4">
                  <c:v>90.52</c:v>
                </c:pt>
              </c:numCache>
            </c:numRef>
          </c:val>
          <c:smooth val="0"/>
          <c:extLst>
            <c:ext xmlns:c16="http://schemas.microsoft.com/office/drawing/2014/chart" uri="{C3380CC4-5D6E-409C-BE32-E72D297353CC}">
              <c16:uniqueId val="{00000001-A141-494B-8E91-AEEF4DA4D2A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c:v>
                </c:pt>
                <c:pt idx="1">
                  <c:v>100</c:v>
                </c:pt>
                <c:pt idx="2">
                  <c:v>100</c:v>
                </c:pt>
                <c:pt idx="3">
                  <c:v>100</c:v>
                </c:pt>
                <c:pt idx="4">
                  <c:v>112.35</c:v>
                </c:pt>
              </c:numCache>
            </c:numRef>
          </c:val>
          <c:extLst>
            <c:ext xmlns:c16="http://schemas.microsoft.com/office/drawing/2014/chart" uri="{C3380CC4-5D6E-409C-BE32-E72D297353CC}">
              <c16:uniqueId val="{00000000-649D-4761-8B61-2C485B056DD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9D-4761-8B61-2C485B056DD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CF-4AFD-AAAF-8458E7DA443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CF-4AFD-AAAF-8458E7DA443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3C-4CB2-9032-D933A482F1F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3C-4CB2-9032-D933A482F1F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11-4079-992E-6BDC1DE77F5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11-4079-992E-6BDC1DE77F5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96-430B-8227-52ED387E3B6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96-430B-8227-52ED387E3B6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08-4509-B1C8-15FBB8490AB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685.34</c:v>
                </c:pt>
                <c:pt idx="1">
                  <c:v>684.74</c:v>
                </c:pt>
                <c:pt idx="2">
                  <c:v>654.91999999999996</c:v>
                </c:pt>
                <c:pt idx="3">
                  <c:v>654.71</c:v>
                </c:pt>
                <c:pt idx="4">
                  <c:v>783.8</c:v>
                </c:pt>
              </c:numCache>
            </c:numRef>
          </c:val>
          <c:smooth val="0"/>
          <c:extLst>
            <c:ext xmlns:c16="http://schemas.microsoft.com/office/drawing/2014/chart" uri="{C3380CC4-5D6E-409C-BE32-E72D297353CC}">
              <c16:uniqueId val="{00000001-B208-4509-B1C8-15FBB8490AB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69.87</c:v>
                </c:pt>
                <c:pt idx="1">
                  <c:v>78.48</c:v>
                </c:pt>
                <c:pt idx="2">
                  <c:v>88.41</c:v>
                </c:pt>
                <c:pt idx="3">
                  <c:v>88.9</c:v>
                </c:pt>
                <c:pt idx="4">
                  <c:v>72.900000000000006</c:v>
                </c:pt>
              </c:numCache>
            </c:numRef>
          </c:val>
          <c:extLst>
            <c:ext xmlns:c16="http://schemas.microsoft.com/office/drawing/2014/chart" uri="{C3380CC4-5D6E-409C-BE32-E72D297353CC}">
              <c16:uniqueId val="{00000000-95F9-4470-BEC3-C733723E1B3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59.83</c:v>
                </c:pt>
                <c:pt idx="1">
                  <c:v>65.33</c:v>
                </c:pt>
                <c:pt idx="2">
                  <c:v>65.39</c:v>
                </c:pt>
                <c:pt idx="3">
                  <c:v>65.37</c:v>
                </c:pt>
                <c:pt idx="4">
                  <c:v>68.11</c:v>
                </c:pt>
              </c:numCache>
            </c:numRef>
          </c:val>
          <c:smooth val="0"/>
          <c:extLst>
            <c:ext xmlns:c16="http://schemas.microsoft.com/office/drawing/2014/chart" uri="{C3380CC4-5D6E-409C-BE32-E72D297353CC}">
              <c16:uniqueId val="{00000001-95F9-4470-BEC3-C733723E1B3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238.06</c:v>
                </c:pt>
                <c:pt idx="1">
                  <c:v>210.29</c:v>
                </c:pt>
                <c:pt idx="2">
                  <c:v>187.38</c:v>
                </c:pt>
                <c:pt idx="3">
                  <c:v>184.62</c:v>
                </c:pt>
                <c:pt idx="4">
                  <c:v>230.37</c:v>
                </c:pt>
              </c:numCache>
            </c:numRef>
          </c:val>
          <c:extLst>
            <c:ext xmlns:c16="http://schemas.microsoft.com/office/drawing/2014/chart" uri="{C3380CC4-5D6E-409C-BE32-E72D297353CC}">
              <c16:uniqueId val="{00000000-C373-4313-90F8-ABC48260ADD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246.66</c:v>
                </c:pt>
                <c:pt idx="1">
                  <c:v>227.43</c:v>
                </c:pt>
                <c:pt idx="2">
                  <c:v>230.88</c:v>
                </c:pt>
                <c:pt idx="3">
                  <c:v>228.99</c:v>
                </c:pt>
                <c:pt idx="4">
                  <c:v>222.41</c:v>
                </c:pt>
              </c:numCache>
            </c:numRef>
          </c:val>
          <c:smooth val="0"/>
          <c:extLst>
            <c:ext xmlns:c16="http://schemas.microsoft.com/office/drawing/2014/chart" uri="{C3380CC4-5D6E-409C-BE32-E72D297353CC}">
              <c16:uniqueId val="{00000001-C373-4313-90F8-ABC48260ADD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愛媛県　松山市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非設置</v>
      </c>
      <c r="AE8" s="50"/>
      <c r="AF8" s="50"/>
      <c r="AG8" s="50"/>
      <c r="AH8" s="50"/>
      <c r="AI8" s="50"/>
      <c r="AJ8" s="50"/>
      <c r="AK8" s="3"/>
      <c r="AL8" s="51">
        <f>データ!S6</f>
        <v>509483</v>
      </c>
      <c r="AM8" s="51"/>
      <c r="AN8" s="51"/>
      <c r="AO8" s="51"/>
      <c r="AP8" s="51"/>
      <c r="AQ8" s="51"/>
      <c r="AR8" s="51"/>
      <c r="AS8" s="51"/>
      <c r="AT8" s="46">
        <f>データ!T6</f>
        <v>429.35</v>
      </c>
      <c r="AU8" s="46"/>
      <c r="AV8" s="46"/>
      <c r="AW8" s="46"/>
      <c r="AX8" s="46"/>
      <c r="AY8" s="46"/>
      <c r="AZ8" s="46"/>
      <c r="BA8" s="46"/>
      <c r="BB8" s="46">
        <f>データ!U6</f>
        <v>1186.6400000000001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0.04</v>
      </c>
      <c r="Q10" s="46"/>
      <c r="R10" s="46"/>
      <c r="S10" s="46"/>
      <c r="T10" s="46"/>
      <c r="U10" s="46"/>
      <c r="V10" s="46"/>
      <c r="W10" s="46">
        <f>データ!Q6</f>
        <v>88.39</v>
      </c>
      <c r="X10" s="46"/>
      <c r="Y10" s="46"/>
      <c r="Z10" s="46"/>
      <c r="AA10" s="46"/>
      <c r="AB10" s="46"/>
      <c r="AC10" s="46"/>
      <c r="AD10" s="51">
        <f>データ!R6</f>
        <v>3380</v>
      </c>
      <c r="AE10" s="51"/>
      <c r="AF10" s="51"/>
      <c r="AG10" s="51"/>
      <c r="AH10" s="51"/>
      <c r="AI10" s="51"/>
      <c r="AJ10" s="51"/>
      <c r="AK10" s="2"/>
      <c r="AL10" s="51">
        <f>データ!V6</f>
        <v>208</v>
      </c>
      <c r="AM10" s="51"/>
      <c r="AN10" s="51"/>
      <c r="AO10" s="51"/>
      <c r="AP10" s="51"/>
      <c r="AQ10" s="51"/>
      <c r="AR10" s="51"/>
      <c r="AS10" s="51"/>
      <c r="AT10" s="46">
        <f>データ!W6</f>
        <v>0.18</v>
      </c>
      <c r="AU10" s="46"/>
      <c r="AV10" s="46"/>
      <c r="AW10" s="46"/>
      <c r="AX10" s="46"/>
      <c r="AY10" s="46"/>
      <c r="AZ10" s="46"/>
      <c r="BA10" s="46"/>
      <c r="BB10" s="46">
        <f>データ!X6</f>
        <v>1155.56</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119</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B5aOB9Q0MRD8Q4lEijA6PIJ334hvgYixQ0OHhIZqRRSnbQ5J3rGwgumdSNEQcJRx66aS9bGPj1O2xpc15jFmPA==" saltValue="peyiKWVHR0yNakVhLQxM9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382019</v>
      </c>
      <c r="D6" s="33">
        <f t="shared" si="3"/>
        <v>47</v>
      </c>
      <c r="E6" s="33">
        <f t="shared" si="3"/>
        <v>17</v>
      </c>
      <c r="F6" s="33">
        <f t="shared" si="3"/>
        <v>5</v>
      </c>
      <c r="G6" s="33">
        <f t="shared" si="3"/>
        <v>0</v>
      </c>
      <c r="H6" s="33" t="str">
        <f t="shared" si="3"/>
        <v>愛媛県　松山市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0.04</v>
      </c>
      <c r="Q6" s="34">
        <f t="shared" si="3"/>
        <v>88.39</v>
      </c>
      <c r="R6" s="34">
        <f t="shared" si="3"/>
        <v>3380</v>
      </c>
      <c r="S6" s="34">
        <f t="shared" si="3"/>
        <v>509483</v>
      </c>
      <c r="T6" s="34">
        <f t="shared" si="3"/>
        <v>429.35</v>
      </c>
      <c r="U6" s="34">
        <f t="shared" si="3"/>
        <v>1186.6400000000001</v>
      </c>
      <c r="V6" s="34">
        <f t="shared" si="3"/>
        <v>208</v>
      </c>
      <c r="W6" s="34">
        <f t="shared" si="3"/>
        <v>0.18</v>
      </c>
      <c r="X6" s="34">
        <f t="shared" si="3"/>
        <v>1155.56</v>
      </c>
      <c r="Y6" s="35">
        <f>IF(Y7="",NA(),Y7)</f>
        <v>100</v>
      </c>
      <c r="Z6" s="35">
        <f t="shared" ref="Z6:AH6" si="4">IF(Z7="",NA(),Z7)</f>
        <v>100</v>
      </c>
      <c r="AA6" s="35">
        <f t="shared" si="4"/>
        <v>100</v>
      </c>
      <c r="AB6" s="35">
        <f t="shared" si="4"/>
        <v>100</v>
      </c>
      <c r="AC6" s="35">
        <f t="shared" si="4"/>
        <v>112.35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685.34</v>
      </c>
      <c r="BL6" s="35">
        <f t="shared" si="7"/>
        <v>684.74</v>
      </c>
      <c r="BM6" s="35">
        <f t="shared" si="7"/>
        <v>654.91999999999996</v>
      </c>
      <c r="BN6" s="35">
        <f t="shared" si="7"/>
        <v>654.71</v>
      </c>
      <c r="BO6" s="35">
        <f t="shared" si="7"/>
        <v>783.8</v>
      </c>
      <c r="BP6" s="34" t="str">
        <f>IF(BP7="","",IF(BP7="-","【-】","【"&amp;SUBSTITUTE(TEXT(BP7,"#,##0.00"),"-","△")&amp;"】"))</f>
        <v>【832.52】</v>
      </c>
      <c r="BQ6" s="35">
        <f>IF(BQ7="",NA(),BQ7)</f>
        <v>69.87</v>
      </c>
      <c r="BR6" s="35">
        <f t="shared" ref="BR6:BZ6" si="8">IF(BR7="",NA(),BR7)</f>
        <v>78.48</v>
      </c>
      <c r="BS6" s="35">
        <f t="shared" si="8"/>
        <v>88.41</v>
      </c>
      <c r="BT6" s="35">
        <f t="shared" si="8"/>
        <v>88.9</v>
      </c>
      <c r="BU6" s="35">
        <f t="shared" si="8"/>
        <v>72.900000000000006</v>
      </c>
      <c r="BV6" s="35">
        <f t="shared" si="8"/>
        <v>59.83</v>
      </c>
      <c r="BW6" s="35">
        <f t="shared" si="8"/>
        <v>65.33</v>
      </c>
      <c r="BX6" s="35">
        <f t="shared" si="8"/>
        <v>65.39</v>
      </c>
      <c r="BY6" s="35">
        <f t="shared" si="8"/>
        <v>65.37</v>
      </c>
      <c r="BZ6" s="35">
        <f t="shared" si="8"/>
        <v>68.11</v>
      </c>
      <c r="CA6" s="34" t="str">
        <f>IF(CA7="","",IF(CA7="-","【-】","【"&amp;SUBSTITUTE(TEXT(CA7,"#,##0.00"),"-","△")&amp;"】"))</f>
        <v>【60.94】</v>
      </c>
      <c r="CB6" s="35">
        <f>IF(CB7="",NA(),CB7)</f>
        <v>238.06</v>
      </c>
      <c r="CC6" s="35">
        <f t="shared" ref="CC6:CK6" si="9">IF(CC7="",NA(),CC7)</f>
        <v>210.29</v>
      </c>
      <c r="CD6" s="35">
        <f t="shared" si="9"/>
        <v>187.38</v>
      </c>
      <c r="CE6" s="35">
        <f t="shared" si="9"/>
        <v>184.62</v>
      </c>
      <c r="CF6" s="35">
        <f t="shared" si="9"/>
        <v>230.37</v>
      </c>
      <c r="CG6" s="35">
        <f t="shared" si="9"/>
        <v>246.66</v>
      </c>
      <c r="CH6" s="35">
        <f t="shared" si="9"/>
        <v>227.43</v>
      </c>
      <c r="CI6" s="35">
        <f t="shared" si="9"/>
        <v>230.88</v>
      </c>
      <c r="CJ6" s="35">
        <f t="shared" si="9"/>
        <v>228.99</v>
      </c>
      <c r="CK6" s="35">
        <f t="shared" si="9"/>
        <v>222.41</v>
      </c>
      <c r="CL6" s="34" t="str">
        <f>IF(CL7="","",IF(CL7="-","【-】","【"&amp;SUBSTITUTE(TEXT(CL7,"#,##0.00"),"-","△")&amp;"】"))</f>
        <v>【253.04】</v>
      </c>
      <c r="CM6" s="35">
        <f>IF(CM7="",NA(),CM7)</f>
        <v>46.03</v>
      </c>
      <c r="CN6" s="35">
        <f t="shared" ref="CN6:CV6" si="10">IF(CN7="",NA(),CN7)</f>
        <v>42.86</v>
      </c>
      <c r="CO6" s="35">
        <f t="shared" si="10"/>
        <v>43.65</v>
      </c>
      <c r="CP6" s="35">
        <f t="shared" si="10"/>
        <v>38.1</v>
      </c>
      <c r="CQ6" s="35">
        <f t="shared" si="10"/>
        <v>41.27</v>
      </c>
      <c r="CR6" s="35">
        <f t="shared" si="10"/>
        <v>56</v>
      </c>
      <c r="CS6" s="35">
        <f t="shared" si="10"/>
        <v>56.01</v>
      </c>
      <c r="CT6" s="35">
        <f t="shared" si="10"/>
        <v>56.72</v>
      </c>
      <c r="CU6" s="35">
        <f t="shared" si="10"/>
        <v>54.06</v>
      </c>
      <c r="CV6" s="35">
        <f t="shared" si="10"/>
        <v>55.26</v>
      </c>
      <c r="CW6" s="34" t="str">
        <f>IF(CW7="","",IF(CW7="-","【-】","【"&amp;SUBSTITUTE(TEXT(CW7,"#,##0.00"),"-","△")&amp;"】"))</f>
        <v>【54.84】</v>
      </c>
      <c r="CX6" s="35">
        <f>IF(CX7="",NA(),CX7)</f>
        <v>100</v>
      </c>
      <c r="CY6" s="35">
        <f t="shared" ref="CY6:DG6" si="11">IF(CY7="",NA(),CY7)</f>
        <v>100</v>
      </c>
      <c r="CZ6" s="35">
        <f t="shared" si="11"/>
        <v>100</v>
      </c>
      <c r="DA6" s="35">
        <f t="shared" si="11"/>
        <v>100</v>
      </c>
      <c r="DB6" s="35">
        <f t="shared" si="11"/>
        <v>100</v>
      </c>
      <c r="DC6" s="35">
        <f t="shared" si="11"/>
        <v>89.51</v>
      </c>
      <c r="DD6" s="35">
        <f t="shared" si="11"/>
        <v>89.77</v>
      </c>
      <c r="DE6" s="35">
        <f t="shared" si="11"/>
        <v>90.04</v>
      </c>
      <c r="DF6" s="35">
        <f t="shared" si="11"/>
        <v>90.11</v>
      </c>
      <c r="DG6" s="35">
        <f t="shared" si="11"/>
        <v>90.52</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0.44</v>
      </c>
      <c r="EL6" s="35">
        <f t="shared" si="14"/>
        <v>0.04</v>
      </c>
      <c r="EM6" s="35">
        <f t="shared" si="14"/>
        <v>0.02</v>
      </c>
      <c r="EN6" s="35">
        <f t="shared" si="14"/>
        <v>0.02</v>
      </c>
      <c r="EO6" s="34" t="str">
        <f>IF(EO7="","",IF(EO7="-","【-】","【"&amp;SUBSTITUTE(TEXT(EO7,"#,##0.00"),"-","△")&amp;"】"))</f>
        <v>【0.16】</v>
      </c>
    </row>
    <row r="7" spans="1:145" s="36" customFormat="1" x14ac:dyDescent="0.15">
      <c r="A7" s="28"/>
      <c r="B7" s="37">
        <v>2020</v>
      </c>
      <c r="C7" s="37">
        <v>382019</v>
      </c>
      <c r="D7" s="37">
        <v>47</v>
      </c>
      <c r="E7" s="37">
        <v>17</v>
      </c>
      <c r="F7" s="37">
        <v>5</v>
      </c>
      <c r="G7" s="37">
        <v>0</v>
      </c>
      <c r="H7" s="37" t="s">
        <v>98</v>
      </c>
      <c r="I7" s="37" t="s">
        <v>99</v>
      </c>
      <c r="J7" s="37" t="s">
        <v>100</v>
      </c>
      <c r="K7" s="37" t="s">
        <v>101</v>
      </c>
      <c r="L7" s="37" t="s">
        <v>102</v>
      </c>
      <c r="M7" s="37" t="s">
        <v>103</v>
      </c>
      <c r="N7" s="38" t="s">
        <v>104</v>
      </c>
      <c r="O7" s="38" t="s">
        <v>105</v>
      </c>
      <c r="P7" s="38">
        <v>0.04</v>
      </c>
      <c r="Q7" s="38">
        <v>88.39</v>
      </c>
      <c r="R7" s="38">
        <v>3380</v>
      </c>
      <c r="S7" s="38">
        <v>509483</v>
      </c>
      <c r="T7" s="38">
        <v>429.35</v>
      </c>
      <c r="U7" s="38">
        <v>1186.6400000000001</v>
      </c>
      <c r="V7" s="38">
        <v>208</v>
      </c>
      <c r="W7" s="38">
        <v>0.18</v>
      </c>
      <c r="X7" s="38">
        <v>1155.56</v>
      </c>
      <c r="Y7" s="38">
        <v>100</v>
      </c>
      <c r="Z7" s="38">
        <v>100</v>
      </c>
      <c r="AA7" s="38">
        <v>100</v>
      </c>
      <c r="AB7" s="38">
        <v>100</v>
      </c>
      <c r="AC7" s="38">
        <v>112.35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685.34</v>
      </c>
      <c r="BL7" s="38">
        <v>684.74</v>
      </c>
      <c r="BM7" s="38">
        <v>654.91999999999996</v>
      </c>
      <c r="BN7" s="38">
        <v>654.71</v>
      </c>
      <c r="BO7" s="38">
        <v>783.8</v>
      </c>
      <c r="BP7" s="38">
        <v>832.52</v>
      </c>
      <c r="BQ7" s="38">
        <v>69.87</v>
      </c>
      <c r="BR7" s="38">
        <v>78.48</v>
      </c>
      <c r="BS7" s="38">
        <v>88.41</v>
      </c>
      <c r="BT7" s="38">
        <v>88.9</v>
      </c>
      <c r="BU7" s="38">
        <v>72.900000000000006</v>
      </c>
      <c r="BV7" s="38">
        <v>59.83</v>
      </c>
      <c r="BW7" s="38">
        <v>65.33</v>
      </c>
      <c r="BX7" s="38">
        <v>65.39</v>
      </c>
      <c r="BY7" s="38">
        <v>65.37</v>
      </c>
      <c r="BZ7" s="38">
        <v>68.11</v>
      </c>
      <c r="CA7" s="38">
        <v>60.94</v>
      </c>
      <c r="CB7" s="38">
        <v>238.06</v>
      </c>
      <c r="CC7" s="38">
        <v>210.29</v>
      </c>
      <c r="CD7" s="38">
        <v>187.38</v>
      </c>
      <c r="CE7" s="38">
        <v>184.62</v>
      </c>
      <c r="CF7" s="38">
        <v>230.37</v>
      </c>
      <c r="CG7" s="38">
        <v>246.66</v>
      </c>
      <c r="CH7" s="38">
        <v>227.43</v>
      </c>
      <c r="CI7" s="38">
        <v>230.88</v>
      </c>
      <c r="CJ7" s="38">
        <v>228.99</v>
      </c>
      <c r="CK7" s="38">
        <v>222.41</v>
      </c>
      <c r="CL7" s="38">
        <v>253.04</v>
      </c>
      <c r="CM7" s="38">
        <v>46.03</v>
      </c>
      <c r="CN7" s="38">
        <v>42.86</v>
      </c>
      <c r="CO7" s="38">
        <v>43.65</v>
      </c>
      <c r="CP7" s="38">
        <v>38.1</v>
      </c>
      <c r="CQ7" s="38">
        <v>41.27</v>
      </c>
      <c r="CR7" s="38">
        <v>56</v>
      </c>
      <c r="CS7" s="38">
        <v>56.01</v>
      </c>
      <c r="CT7" s="38">
        <v>56.72</v>
      </c>
      <c r="CU7" s="38">
        <v>54.06</v>
      </c>
      <c r="CV7" s="38">
        <v>55.26</v>
      </c>
      <c r="CW7" s="38">
        <v>54.84</v>
      </c>
      <c r="CX7" s="38">
        <v>100</v>
      </c>
      <c r="CY7" s="38">
        <v>100</v>
      </c>
      <c r="CZ7" s="38">
        <v>100</v>
      </c>
      <c r="DA7" s="38">
        <v>100</v>
      </c>
      <c r="DB7" s="38">
        <v>100</v>
      </c>
      <c r="DC7" s="38">
        <v>89.51</v>
      </c>
      <c r="DD7" s="38">
        <v>89.77</v>
      </c>
      <c r="DE7" s="38">
        <v>90.04</v>
      </c>
      <c r="DF7" s="38">
        <v>90.11</v>
      </c>
      <c r="DG7" s="38">
        <v>90.52</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0.44</v>
      </c>
      <c r="EL7" s="38">
        <v>0.04</v>
      </c>
      <c r="EM7" s="38">
        <v>0.02</v>
      </c>
      <c r="EN7" s="38">
        <v>0.02</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林　紗代</cp:lastModifiedBy>
  <cp:lastPrinted>2022-01-26T08:07:03Z</cp:lastPrinted>
  <dcterms:created xsi:type="dcterms:W3CDTF">2021-12-03T08:01:52Z</dcterms:created>
  <dcterms:modified xsi:type="dcterms:W3CDTF">2022-01-26T08:33:05Z</dcterms:modified>
  <cp:category/>
</cp:coreProperties>
</file>