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R02 （影浦）\団体別ファイル\【〆切2８（月）】公営企業に係る経営比較分析表（令和元年度決算）の分析等について（依頼）\20 愛南町〇\R3.2.12 下水道（特定地域生活排水処理）修正\"/>
    </mc:Choice>
  </mc:AlternateContent>
  <workbookProtection workbookAlgorithmName="SHA-512" workbookHashValue="zEZd1Sk/E5NPXLa/6h5snEaEF5w29yOCYR73H7+3nUWSBbw0n7os/xPeZbUR0s6iI0MBVhKVqIrlocd/YKcZSA==" workbookSaltValue="04jjJiE39sWgIZ+g6iQRFA==" workbookSpinCount="100000" lockStructure="1"/>
  <bookViews>
    <workbookView xWindow="0" yWindow="0" windowWidth="15360" windowHeight="7635"/>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AL10" i="4"/>
  <c r="AD10" i="4"/>
  <c r="W10" i="4"/>
  <c r="I10" i="4"/>
  <c r="B10" i="4"/>
  <c r="BB8" i="4"/>
  <c r="AL8" i="4"/>
  <c r="AD8" i="4"/>
  <c r="P8" i="4"/>
  <c r="I8" i="4"/>
  <c r="B8" i="4"/>
</calcChain>
</file>

<file path=xl/sharedStrings.xml><?xml version="1.0" encoding="utf-8"?>
<sst xmlns="http://schemas.openxmlformats.org/spreadsheetml/2006/main" count="247" uniqueCount="121">
  <si>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</si>
  <si>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</si>
  <si>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</si>
  <si>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</si>
  <si>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</si>
  <si>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</si>
  <si>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</si>
  <si>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</si>
  <si>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</si>
  <si>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</si>
  <si>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</si>
  <si>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</si>
  <si>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</si>
  <si>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</si>
  <si>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</si>
  <si>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</si>
  <si>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</si>
  <si>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</si>
  <si>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</si>
  <si>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</si>
  <si>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</si>
  <si>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</si>
  <si>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</si>
  <si>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</si>
  <si>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</si>
  <si>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</si>
  <si>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</si>
  <si>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</si>
  <si>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</si>
  <si>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</si>
  <si>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</si>
  <si>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</si>
  <si>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</si>
  <si>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</si>
  <si>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</si>
  <si>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</si>
  <si>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</si>
  <si>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</si>
  <si>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</si>
  <si>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</si>
  <si>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</si>
  <si>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</si>
  <si>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</si>
  <si>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</si>
  <si>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</si>
  <si>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</si>
  <si>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</si>
  <si>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</si>
  <si>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</si>
  <si>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</si>
  <si>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</si>
  <si>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</si>
  <si>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</si>
  <si>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</si>
  <si>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</si>
  <si>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</si>
  <si>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</si>
  <si>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</si>
  <si>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</si>
  <si>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</si>
  <si>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</si>
  <si>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</si>
  <si>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</si>
  <si>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</si>
  <si>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</si>
  <si>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</si>
  <si>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</si>
  <si>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</si>
  <si>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</si>
  <si>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</si>
  <si>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</si>
  <si>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</si>
  <si>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</si>
  <si>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</si>
  <si>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</si>
  <si>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</si>
  <si>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</si>
  <si>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</si>
  <si>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</si>
  <si>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</si>
  <si>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</si>
  <si>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</si>
  <si>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</si>
  <si>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</si>
  <si>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</si>
  <si>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</si>
  <si>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</si>
  <si>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</si>
  <si>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</si>
  <si>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</si>
  <si>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</si>
  <si>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</si>
  <si>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</si>
  <si>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</si>
  <si>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</si>
  <si>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</si>
  <si>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</si>
  <si>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</si>
  <si>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愛南町</t>
  </si>
  <si>
    <t>法非適用</t>
  </si>
  <si>
    <t>下水道事業</t>
  </si>
  <si>
    <t>特定地域生活排水処理</t>
  </si>
  <si>
    <t>K3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</si>
  <si>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</si>
  <si>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</si>
  <si>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</si>
  <si>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</si>
  <si>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</si>
  <si>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</si>
  <si>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</si>
  <si>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</si>
  <si>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</si>
  <si>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</si>
  <si>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</si>
  <si>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</si>
  <si>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</si>
  <si>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</si>
  <si>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</si>
  <si>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　令和元年度は事業開始から10年目となっており、年々ブロワ及び本体の部品等の軽微な修繕が増加傾向にある。この修繕は、今後も増加すると見込まれ、浄化槽の躯体についても故障等による更新が発生することが予想されるため、将来を見据えた施設の長寿命化やライフサイクルコストの縮減を図る計画的な維持管理、単年度の費用負担の増加を防ぐための施設更新の平準化等の実施を検討する必要がある(浄化槽の耐用年数については、平成26年１月国土交通省・農林省・水産省・環境省が策定している「持続的な汚水処理システム構築に向けた都道府県構想策定マニュアル」通称３省マニュアル本編、資料編に浄化槽の躯体は30年～50年、機械７年～15年と明記されている。)。</t>
    <rPh sb="1" eb="6">
      <t>レイワガンネンド</t>
    </rPh>
    <rPh sb="15" eb="16">
      <t>ネン</t>
    </rPh>
    <rPh sb="16" eb="17">
      <t>メ</t>
    </rPh>
    <rPh sb="36" eb="37">
      <t>トウ</t>
    </rPh>
    <rPh sb="176" eb="178">
      <t>ケントウ</t>
    </rPh>
    <phoneticPr fontId="4"/>
  </si>
  <si>
    <t>　本事業は平成22年度より開始した県下初のPFI方式による町営浄化槽整備推進事業である。
【収益的収支比率】
　収益的支出比率は、年々減少傾向にあり、令和元年度においても前年度比で4.12ポイント低下している。これは、浄化槽の維持管理費の増加によるものであり、今後も維持管理基数の増加に伴い、収益的収支比率の低下が見込まれるため、使用料の見直しや維持管理費の削減等の対策が必要と考えられる。
【企業債残高対事業規模比率】
　企業債償還については、類似団体と比較すると高い水準で推移しており、使用料の見直し等、経営改善を図っていく必要がある。しかしながら、近年は新規整備基数が伸び悩んでいるため起債の新規借入は減少傾向にあり、今後少しづつ改善していくものと考えられる。
【経費回収率】
　近年は、類似団体と比較すると高い数値を維持しており、令和元年度においては、4.07ポイント上昇している。しかし、依然として汚水処理に係る費用が使用料以外の収入に依存しており、今後は地方債償還金の増加も見込まれることから経営効率の低下が懸念される。
【汚水処理原価】
　近年は、ほぼ横ばい状態で類似団体に近い数値で推移しているが、令和元年度においては、１基あたりの有収水量が増加したことから、前年度比で49円程度減少している。
【施設利用率】
　近年は、類似団体平均値と同様の推移をしていたが、令和元年度は有収水量の増加から従前並の施設利用率となった。
【水洗化率】
　今後も、将来の少子高齢化による人口減少を見据えながら現在の状況を維持していく。</t>
    <rPh sb="56" eb="59">
      <t>シュウエキテキ</t>
    </rPh>
    <rPh sb="59" eb="61">
      <t>シシュツ</t>
    </rPh>
    <rPh sb="61" eb="63">
      <t>ヒリツ</t>
    </rPh>
    <rPh sb="75" eb="77">
      <t>レイワ</t>
    </rPh>
    <rPh sb="77" eb="78">
      <t>ガン</t>
    </rPh>
    <rPh sb="109" eb="112">
      <t>ジョウカソウ</t>
    </rPh>
    <rPh sb="113" eb="115">
      <t>イジ</t>
    </rPh>
    <rPh sb="115" eb="117">
      <t>カンリ</t>
    </rPh>
    <rPh sb="117" eb="118">
      <t>ヒ</t>
    </rPh>
    <rPh sb="119" eb="121">
      <t>ゾウカ</t>
    </rPh>
    <rPh sb="130" eb="132">
      <t>コンゴ</t>
    </rPh>
    <rPh sb="133" eb="135">
      <t>イジ</t>
    </rPh>
    <rPh sb="135" eb="137">
      <t>カンリ</t>
    </rPh>
    <rPh sb="137" eb="139">
      <t>キスウ</t>
    </rPh>
    <rPh sb="165" eb="168">
      <t>シヨウリョウ</t>
    </rPh>
    <rPh sb="169" eb="171">
      <t>ミナオ</t>
    </rPh>
    <rPh sb="173" eb="175">
      <t>イジ</t>
    </rPh>
    <rPh sb="175" eb="178">
      <t>カンリヒ</t>
    </rPh>
    <rPh sb="179" eb="181">
      <t>サクゲン</t>
    </rPh>
    <rPh sb="181" eb="182">
      <t>トウ</t>
    </rPh>
    <rPh sb="183" eb="185">
      <t>タイサク</t>
    </rPh>
    <rPh sb="186" eb="188">
      <t>ヒツヨウ</t>
    </rPh>
    <rPh sb="189" eb="190">
      <t>カンガ</t>
    </rPh>
    <rPh sb="228" eb="230">
      <t>ヒカク</t>
    </rPh>
    <rPh sb="296" eb="298">
      <t>キサイ</t>
    </rPh>
    <rPh sb="369" eb="371">
      <t>レイワ</t>
    </rPh>
    <rPh sb="371" eb="372">
      <t>ガン</t>
    </rPh>
    <rPh sb="373" eb="374">
      <t>ド</t>
    </rPh>
    <rPh sb="507" eb="509">
      <t>レイワ</t>
    </rPh>
    <rPh sb="509" eb="510">
      <t>ガン</t>
    </rPh>
    <rPh sb="519" eb="520">
      <t>キ</t>
    </rPh>
    <rPh sb="524" eb="528">
      <t>ユウシュウスイリョウ</t>
    </rPh>
    <rPh sb="529" eb="531">
      <t>ゾウカ</t>
    </rPh>
    <rPh sb="565" eb="567">
      <t>キンネン</t>
    </rPh>
    <rPh sb="569" eb="571">
      <t>ルイジ</t>
    </rPh>
    <rPh sb="571" eb="573">
      <t>ダンタイ</t>
    </rPh>
    <rPh sb="573" eb="576">
      <t>ヘイキンチ</t>
    </rPh>
    <rPh sb="577" eb="579">
      <t>ドウヨウ</t>
    </rPh>
    <rPh sb="580" eb="582">
      <t>スイイ</t>
    </rPh>
    <rPh sb="589" eb="591">
      <t>レイワ</t>
    </rPh>
    <rPh sb="591" eb="593">
      <t>ガンネン</t>
    </rPh>
    <rPh sb="593" eb="594">
      <t>ド</t>
    </rPh>
    <rPh sb="595" eb="599">
      <t>ユウシュウスイリョウ</t>
    </rPh>
    <rPh sb="600" eb="602">
      <t>ゾウカ</t>
    </rPh>
    <rPh sb="604" eb="606">
      <t>ジュウゼン</t>
    </rPh>
    <rPh sb="606" eb="607">
      <t>ナミ</t>
    </rPh>
    <rPh sb="608" eb="610">
      <t>シセツ</t>
    </rPh>
    <rPh sb="610" eb="612">
      <t>リヨウ</t>
    </rPh>
    <rPh sb="612" eb="613">
      <t>リツ</t>
    </rPh>
    <phoneticPr fontId="4"/>
  </si>
  <si>
    <t>【経営の健全化・効率性について】
　本事業において、特に改善が必要と考えられるのは、収益的収支比率及び経費回収率である。この結果には、本事業に係る費用が使用料収入以外に賄われていることが顕著に表れている。今後は、地方債償還金の増加が見込まれることから、これらの数値のさらなる低下が懸念される。下水道事業については、住民の生活環境の向上及び公共水域の水質保全に資することを目的としており生活に必要不可欠な事業であることから、水洗化の普及促進や今後の状況に見合った使用料への見直しについても検討をしていく必要がある。また、将来にわたって安定的に事業を継続していくための基本計画である「経営戦略」を令和２年度に策定予定である。
【老朽化の状況】
　近年は、修繕件数が増加傾向にあり、耐用年数の近づく今後はさらに収益を圧迫することが予想されることから、施設更新の計画的実施(平準化)や民間業者のノウハウや経験を活かし、定期的な維持管理を行い、経営改善に努める。</t>
    <rPh sb="192" eb="194">
      <t>セイカツ</t>
    </rPh>
    <rPh sb="195" eb="197">
      <t>ヒツヨウ</t>
    </rPh>
    <rPh sb="197" eb="200">
      <t>フカケツ</t>
    </rPh>
    <rPh sb="201" eb="203">
      <t>ジギョウ</t>
    </rPh>
    <rPh sb="296" eb="298">
      <t>レイワ</t>
    </rPh>
    <rPh sb="299" eb="300">
      <t>ネン</t>
    </rPh>
    <rPh sb="300" eb="301">
      <t>ド</t>
    </rPh>
    <rPh sb="304" eb="306">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</si>
</sst>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9"/>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3" fillId="0" borderId="6"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79E-4273-9587-2B6F8C660D44}"/>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579E-4273-9587-2B6F8C660D44}"/>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90.53</c:v>
                </c:pt>
                <c:pt idx="1">
                  <c:v>83.7</c:v>
                </c:pt>
                <c:pt idx="2">
                  <c:v>82.06</c:v>
                </c:pt>
                <c:pt idx="3">
                  <c:v>79.34</c:v>
                </c:pt>
                <c:pt idx="4">
                  <c:v>75.22</c:v>
                </c:pt>
              </c:numCache>
            </c:numRef>
          </c:val>
          <c:extLst>
            <c:ext xmlns:c16="http://schemas.microsoft.com/office/drawing/2014/chart" uri="{C3380CC4-5D6E-409C-BE32-E72D297353CC}">
              <c16:uniqueId val="{00000000-3B2A-45FF-96A1-1E1AC17E91BB}"/>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B2A-45FF-96A1-1E1AC17E91BB}"/>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4F4-4F11-A998-9674A9F753F4}"/>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4F4-4F11-A998-9674A9F753F4}"/>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D18-4DBD-9311-3F7FAF38518E}"/>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D18-4DBD-9311-3F7FAF38518E}"/>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A9A-4572-A6E6-8DB8B423A52B}"/>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A9A-4572-A6E6-8DB8B423A52B}"/>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90F-40E1-87A1-951C5E5EE485}"/>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90F-40E1-87A1-951C5E5EE485}"/>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460.81</c:v>
                </c:pt>
                <c:pt idx="1">
                  <c:v>592.23</c:v>
                </c:pt>
                <c:pt idx="2">
                  <c:v>553.23</c:v>
                </c:pt>
                <c:pt idx="3">
                  <c:v>507.24</c:v>
                </c:pt>
                <c:pt idx="4">
                  <c:v>463.43</c:v>
                </c:pt>
              </c:numCache>
            </c:numRef>
          </c:val>
          <c:extLst>
            <c:ext xmlns:c16="http://schemas.microsoft.com/office/drawing/2014/chart" uri="{C3380CC4-5D6E-409C-BE32-E72D297353CC}">
              <c16:uniqueId val="{00000000-A460-4B6E-889F-4FE2D7F41877}"/>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392.19</c:v>
                </c:pt>
                <c:pt idx="1">
                  <c:v>413.5</c:v>
                </c:pt>
                <c:pt idx="2">
                  <c:v>407.42</c:v>
                </c:pt>
                <c:pt idx="3">
                  <c:v>386.46</c:v>
                </c:pt>
                <c:pt idx="4">
                  <c:v>421.25</c:v>
                </c:pt>
              </c:numCache>
            </c:numRef>
          </c:val>
          <c:smooth val="0"/>
          <c:extLst>
            <c:ext xmlns:c16="http://schemas.microsoft.com/office/drawing/2014/chart" uri="{C3380CC4-5D6E-409C-BE32-E72D297353CC}">
              <c16:uniqueId val="{00000001-A460-4B6E-889F-4FE2D7F41877}"/>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55.4</c:v>
                </c:pt>
                <c:pt idx="1">
                  <c:v>62.43</c:v>
                </c:pt>
                <c:pt idx="2">
                  <c:v>63.9</c:v>
                </c:pt>
                <c:pt idx="3">
                  <c:v>65.59</c:v>
                </c:pt>
                <c:pt idx="4">
                  <c:v>69.66</c:v>
                </c:pt>
              </c:numCache>
            </c:numRef>
          </c:val>
          <c:extLst>
            <c:ext xmlns:c16="http://schemas.microsoft.com/office/drawing/2014/chart" uri="{C3380CC4-5D6E-409C-BE32-E72D297353CC}">
              <c16:uniqueId val="{00000000-2366-4187-8D53-01B54A5E679D}"/>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57.03</c:v>
                </c:pt>
                <c:pt idx="1">
                  <c:v>55.84</c:v>
                </c:pt>
                <c:pt idx="2">
                  <c:v>57.08</c:v>
                </c:pt>
                <c:pt idx="3">
                  <c:v>55.85</c:v>
                </c:pt>
                <c:pt idx="4">
                  <c:v>53.23</c:v>
                </c:pt>
              </c:numCache>
            </c:numRef>
          </c:val>
          <c:smooth val="0"/>
          <c:extLst>
            <c:ext xmlns:c16="http://schemas.microsoft.com/office/drawing/2014/chart" uri="{C3380CC4-5D6E-409C-BE32-E72D297353CC}">
              <c16:uniqueId val="{00000001-2366-4187-8D53-01B54A5E679D}"/>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338.21</c:v>
                </c:pt>
                <c:pt idx="1">
                  <c:v>271.86</c:v>
                </c:pt>
                <c:pt idx="2">
                  <c:v>289.7</c:v>
                </c:pt>
                <c:pt idx="3">
                  <c:v>286.81</c:v>
                </c:pt>
                <c:pt idx="4">
                  <c:v>237.45</c:v>
                </c:pt>
              </c:numCache>
            </c:numRef>
          </c:val>
          <c:extLst>
            <c:ext xmlns:c16="http://schemas.microsoft.com/office/drawing/2014/chart" uri="{C3380CC4-5D6E-409C-BE32-E72D297353CC}">
              <c16:uniqueId val="{00000000-FD31-4B09-8F1D-5ABA96829F92}"/>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283.73</c:v>
                </c:pt>
                <c:pt idx="1">
                  <c:v>287.57</c:v>
                </c:pt>
                <c:pt idx="2">
                  <c:v>286.86</c:v>
                </c:pt>
                <c:pt idx="3">
                  <c:v>287.91000000000003</c:v>
                </c:pt>
                <c:pt idx="4">
                  <c:v>283.3</c:v>
                </c:pt>
              </c:numCache>
            </c:numRef>
          </c:val>
          <c:smooth val="0"/>
          <c:extLst>
            <c:ext xmlns:c16="http://schemas.microsoft.com/office/drawing/2014/chart" uri="{C3380CC4-5D6E-409C-BE32-E72D297353CC}">
              <c16:uniqueId val="{00000001-FD31-4B09-8F1D-5ABA96829F92}"/>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63.67</c:v>
                </c:pt>
                <c:pt idx="1">
                  <c:v>63.7</c:v>
                </c:pt>
                <c:pt idx="2">
                  <c:v>54.62</c:v>
                </c:pt>
                <c:pt idx="3">
                  <c:v>55.34</c:v>
                </c:pt>
                <c:pt idx="4">
                  <c:v>63.6</c:v>
                </c:pt>
              </c:numCache>
            </c:numRef>
          </c:val>
          <c:extLst>
            <c:ext xmlns:c16="http://schemas.microsoft.com/office/drawing/2014/chart" uri="{C3380CC4-5D6E-409C-BE32-E72D297353CC}">
              <c16:uniqueId val="{00000000-F031-448C-A0FC-6E865D98F6DB}"/>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58.25</c:v>
                </c:pt>
                <c:pt idx="1">
                  <c:v>61.55</c:v>
                </c:pt>
                <c:pt idx="2">
                  <c:v>57.22</c:v>
                </c:pt>
                <c:pt idx="3">
                  <c:v>54.93</c:v>
                </c:pt>
                <c:pt idx="4">
                  <c:v>55.96</c:v>
                </c:pt>
              </c:numCache>
            </c:numRef>
          </c:val>
          <c:smooth val="0"/>
          <c:extLst>
            <c:ext xmlns:c16="http://schemas.microsoft.com/office/drawing/2014/chart" uri="{C3380CC4-5D6E-409C-BE32-E72D297353CC}">
              <c16:uniqueId val="{00000001-F031-448C-A0FC-6E865D98F6DB}"/>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A31B-4502-B77E-C2194E2875C2}"/>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68.150000000000006</c:v>
                </c:pt>
                <c:pt idx="1">
                  <c:v>67.489999999999995</c:v>
                </c:pt>
                <c:pt idx="2">
                  <c:v>67.290000000000006</c:v>
                </c:pt>
                <c:pt idx="3">
                  <c:v>65.569999999999993</c:v>
                </c:pt>
                <c:pt idx="4">
                  <c:v>60.12</c:v>
                </c:pt>
              </c:numCache>
            </c:numRef>
          </c:val>
          <c:smooth val="0"/>
          <c:extLst>
            <c:ext xmlns:c16="http://schemas.microsoft.com/office/drawing/2014/chart" uri="{C3380CC4-5D6E-409C-BE32-E72D297353CC}">
              <c16:uniqueId val="{00000001-A31B-4502-B77E-C2194E2875C2}"/>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【307.23】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【79.51】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【58.71】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【272.98】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57"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愛媛県　愛南町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特定地域生活排水処理</v>
      </c>
      <c r="Q8" s="49"/>
      <c r="R8" s="49"/>
      <c r="S8" s="49"/>
      <c r="T8" s="49"/>
      <c r="U8" s="49"/>
      <c r="V8" s="49"/>
      <c r="W8" s="49" t="str">
        <f>データ!L6</f>
        <v>K3</v>
      </c>
      <c r="X8" s="49"/>
      <c r="Y8" s="49"/>
      <c r="Z8" s="49"/>
      <c r="AA8" s="49"/>
      <c r="AB8" s="49"/>
      <c r="AC8" s="49"/>
      <c r="AD8" s="50" t="str">
        <f>データ!$M$6</f>
        <v>非設置</v>
      </c>
      <c r="AE8" s="50"/>
      <c r="AF8" s="50"/>
      <c r="AG8" s="50"/>
      <c r="AH8" s="50"/>
      <c r="AI8" s="50"/>
      <c r="AJ8" s="50"/>
      <c r="AK8" s="3"/>
      <c r="AL8" s="51">
        <f>データ!S6</f>
        <v>20969</v>
      </c>
      <c r="AM8" s="51"/>
      <c r="AN8" s="51"/>
      <c r="AO8" s="51"/>
      <c r="AP8" s="51"/>
      <c r="AQ8" s="51"/>
      <c r="AR8" s="51"/>
      <c r="AS8" s="51"/>
      <c r="AT8" s="46">
        <f>データ!T6</f>
        <v>238.99</v>
      </c>
      <c r="AU8" s="46"/>
      <c r="AV8" s="46"/>
      <c r="AW8" s="46"/>
      <c r="AX8" s="46"/>
      <c r="AY8" s="46"/>
      <c r="AZ8" s="46"/>
      <c r="BA8" s="46"/>
      <c r="BB8" s="46">
        <f>データ!U6</f>
        <v>87.74</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13.84</v>
      </c>
      <c r="Q10" s="46"/>
      <c r="R10" s="46"/>
      <c r="S10" s="46"/>
      <c r="T10" s="46"/>
      <c r="U10" s="46"/>
      <c r="V10" s="46"/>
      <c r="W10" s="46">
        <f>データ!Q6</f>
        <v>100</v>
      </c>
      <c r="X10" s="46"/>
      <c r="Y10" s="46"/>
      <c r="Z10" s="46"/>
      <c r="AA10" s="46"/>
      <c r="AB10" s="46"/>
      <c r="AC10" s="46"/>
      <c r="AD10" s="51">
        <f>データ!R6</f>
        <v>3670</v>
      </c>
      <c r="AE10" s="51"/>
      <c r="AF10" s="51"/>
      <c r="AG10" s="51"/>
      <c r="AH10" s="51"/>
      <c r="AI10" s="51"/>
      <c r="AJ10" s="51"/>
      <c r="AK10" s="2"/>
      <c r="AL10" s="51">
        <f>データ!V6</f>
        <v>2876</v>
      </c>
      <c r="AM10" s="51"/>
      <c r="AN10" s="51"/>
      <c r="AO10" s="51"/>
      <c r="AP10" s="51"/>
      <c r="AQ10" s="51"/>
      <c r="AR10" s="51"/>
      <c r="AS10" s="51"/>
      <c r="AT10" s="46">
        <f>データ!W6</f>
        <v>237.91</v>
      </c>
      <c r="AU10" s="46"/>
      <c r="AV10" s="46"/>
      <c r="AW10" s="46"/>
      <c r="AX10" s="46"/>
      <c r="AY10" s="46"/>
      <c r="AZ10" s="46"/>
      <c r="BA10" s="46"/>
      <c r="BB10" s="46">
        <f>データ!X6</f>
        <v>12.09</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4" t="s">
        <v>119</v>
      </c>
      <c r="BM16" s="85"/>
      <c r="BN16" s="85"/>
      <c r="BO16" s="85"/>
      <c r="BP16" s="85"/>
      <c r="BQ16" s="85"/>
      <c r="BR16" s="85"/>
      <c r="BS16" s="85"/>
      <c r="BT16" s="85"/>
      <c r="BU16" s="85"/>
      <c r="BV16" s="85"/>
      <c r="BW16" s="85"/>
      <c r="BX16" s="85"/>
      <c r="BY16" s="85"/>
      <c r="BZ16" s="8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4"/>
      <c r="BM17" s="85"/>
      <c r="BN17" s="85"/>
      <c r="BO17" s="85"/>
      <c r="BP17" s="85"/>
      <c r="BQ17" s="85"/>
      <c r="BR17" s="85"/>
      <c r="BS17" s="85"/>
      <c r="BT17" s="85"/>
      <c r="BU17" s="85"/>
      <c r="BV17" s="85"/>
      <c r="BW17" s="85"/>
      <c r="BX17" s="85"/>
      <c r="BY17" s="85"/>
      <c r="BZ17" s="8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4"/>
      <c r="BM18" s="85"/>
      <c r="BN18" s="85"/>
      <c r="BO18" s="85"/>
      <c r="BP18" s="85"/>
      <c r="BQ18" s="85"/>
      <c r="BR18" s="85"/>
      <c r="BS18" s="85"/>
      <c r="BT18" s="85"/>
      <c r="BU18" s="85"/>
      <c r="BV18" s="85"/>
      <c r="BW18" s="85"/>
      <c r="BX18" s="85"/>
      <c r="BY18" s="85"/>
      <c r="BZ18" s="8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4"/>
      <c r="BM19" s="85"/>
      <c r="BN19" s="85"/>
      <c r="BO19" s="85"/>
      <c r="BP19" s="85"/>
      <c r="BQ19" s="85"/>
      <c r="BR19" s="85"/>
      <c r="BS19" s="85"/>
      <c r="BT19" s="85"/>
      <c r="BU19" s="85"/>
      <c r="BV19" s="85"/>
      <c r="BW19" s="85"/>
      <c r="BX19" s="85"/>
      <c r="BY19" s="85"/>
      <c r="BZ19" s="8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4"/>
      <c r="BM20" s="85"/>
      <c r="BN20" s="85"/>
      <c r="BO20" s="85"/>
      <c r="BP20" s="85"/>
      <c r="BQ20" s="85"/>
      <c r="BR20" s="85"/>
      <c r="BS20" s="85"/>
      <c r="BT20" s="85"/>
      <c r="BU20" s="85"/>
      <c r="BV20" s="85"/>
      <c r="BW20" s="85"/>
      <c r="BX20" s="85"/>
      <c r="BY20" s="85"/>
      <c r="BZ20" s="8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4"/>
      <c r="BM21" s="85"/>
      <c r="BN21" s="85"/>
      <c r="BO21" s="85"/>
      <c r="BP21" s="85"/>
      <c r="BQ21" s="85"/>
      <c r="BR21" s="85"/>
      <c r="BS21" s="85"/>
      <c r="BT21" s="85"/>
      <c r="BU21" s="85"/>
      <c r="BV21" s="85"/>
      <c r="BW21" s="85"/>
      <c r="BX21" s="85"/>
      <c r="BY21" s="85"/>
      <c r="BZ21" s="8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4"/>
      <c r="BM22" s="85"/>
      <c r="BN22" s="85"/>
      <c r="BO22" s="85"/>
      <c r="BP22" s="85"/>
      <c r="BQ22" s="85"/>
      <c r="BR22" s="85"/>
      <c r="BS22" s="85"/>
      <c r="BT22" s="85"/>
      <c r="BU22" s="85"/>
      <c r="BV22" s="85"/>
      <c r="BW22" s="85"/>
      <c r="BX22" s="85"/>
      <c r="BY22" s="85"/>
      <c r="BZ22" s="8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4"/>
      <c r="BM23" s="85"/>
      <c r="BN23" s="85"/>
      <c r="BO23" s="85"/>
      <c r="BP23" s="85"/>
      <c r="BQ23" s="85"/>
      <c r="BR23" s="85"/>
      <c r="BS23" s="85"/>
      <c r="BT23" s="85"/>
      <c r="BU23" s="85"/>
      <c r="BV23" s="85"/>
      <c r="BW23" s="85"/>
      <c r="BX23" s="85"/>
      <c r="BY23" s="85"/>
      <c r="BZ23" s="8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4"/>
      <c r="BM24" s="85"/>
      <c r="BN24" s="85"/>
      <c r="BO24" s="85"/>
      <c r="BP24" s="85"/>
      <c r="BQ24" s="85"/>
      <c r="BR24" s="85"/>
      <c r="BS24" s="85"/>
      <c r="BT24" s="85"/>
      <c r="BU24" s="85"/>
      <c r="BV24" s="85"/>
      <c r="BW24" s="85"/>
      <c r="BX24" s="85"/>
      <c r="BY24" s="85"/>
      <c r="BZ24" s="8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4"/>
      <c r="BM25" s="85"/>
      <c r="BN25" s="85"/>
      <c r="BO25" s="85"/>
      <c r="BP25" s="85"/>
      <c r="BQ25" s="85"/>
      <c r="BR25" s="85"/>
      <c r="BS25" s="85"/>
      <c r="BT25" s="85"/>
      <c r="BU25" s="85"/>
      <c r="BV25" s="85"/>
      <c r="BW25" s="85"/>
      <c r="BX25" s="85"/>
      <c r="BY25" s="85"/>
      <c r="BZ25" s="8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4"/>
      <c r="BM26" s="85"/>
      <c r="BN26" s="85"/>
      <c r="BO26" s="85"/>
      <c r="BP26" s="85"/>
      <c r="BQ26" s="85"/>
      <c r="BR26" s="85"/>
      <c r="BS26" s="85"/>
      <c r="BT26" s="85"/>
      <c r="BU26" s="85"/>
      <c r="BV26" s="85"/>
      <c r="BW26" s="85"/>
      <c r="BX26" s="85"/>
      <c r="BY26" s="85"/>
      <c r="BZ26" s="8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4"/>
      <c r="BM27" s="85"/>
      <c r="BN27" s="85"/>
      <c r="BO27" s="85"/>
      <c r="BP27" s="85"/>
      <c r="BQ27" s="85"/>
      <c r="BR27" s="85"/>
      <c r="BS27" s="85"/>
      <c r="BT27" s="85"/>
      <c r="BU27" s="85"/>
      <c r="BV27" s="85"/>
      <c r="BW27" s="85"/>
      <c r="BX27" s="85"/>
      <c r="BY27" s="85"/>
      <c r="BZ27" s="8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4"/>
      <c r="BM28" s="85"/>
      <c r="BN28" s="85"/>
      <c r="BO28" s="85"/>
      <c r="BP28" s="85"/>
      <c r="BQ28" s="85"/>
      <c r="BR28" s="85"/>
      <c r="BS28" s="85"/>
      <c r="BT28" s="85"/>
      <c r="BU28" s="85"/>
      <c r="BV28" s="85"/>
      <c r="BW28" s="85"/>
      <c r="BX28" s="85"/>
      <c r="BY28" s="85"/>
      <c r="BZ28" s="8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4"/>
      <c r="BM29" s="85"/>
      <c r="BN29" s="85"/>
      <c r="BO29" s="85"/>
      <c r="BP29" s="85"/>
      <c r="BQ29" s="85"/>
      <c r="BR29" s="85"/>
      <c r="BS29" s="85"/>
      <c r="BT29" s="85"/>
      <c r="BU29" s="85"/>
      <c r="BV29" s="85"/>
      <c r="BW29" s="85"/>
      <c r="BX29" s="85"/>
      <c r="BY29" s="85"/>
      <c r="BZ29" s="8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4"/>
      <c r="BM30" s="85"/>
      <c r="BN30" s="85"/>
      <c r="BO30" s="85"/>
      <c r="BP30" s="85"/>
      <c r="BQ30" s="85"/>
      <c r="BR30" s="85"/>
      <c r="BS30" s="85"/>
      <c r="BT30" s="85"/>
      <c r="BU30" s="85"/>
      <c r="BV30" s="85"/>
      <c r="BW30" s="85"/>
      <c r="BX30" s="85"/>
      <c r="BY30" s="85"/>
      <c r="BZ30" s="8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4"/>
      <c r="BM31" s="85"/>
      <c r="BN31" s="85"/>
      <c r="BO31" s="85"/>
      <c r="BP31" s="85"/>
      <c r="BQ31" s="85"/>
      <c r="BR31" s="85"/>
      <c r="BS31" s="85"/>
      <c r="BT31" s="85"/>
      <c r="BU31" s="85"/>
      <c r="BV31" s="85"/>
      <c r="BW31" s="85"/>
      <c r="BX31" s="85"/>
      <c r="BY31" s="85"/>
      <c r="BZ31" s="8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4"/>
      <c r="BM32" s="85"/>
      <c r="BN32" s="85"/>
      <c r="BO32" s="85"/>
      <c r="BP32" s="85"/>
      <c r="BQ32" s="85"/>
      <c r="BR32" s="85"/>
      <c r="BS32" s="85"/>
      <c r="BT32" s="85"/>
      <c r="BU32" s="85"/>
      <c r="BV32" s="85"/>
      <c r="BW32" s="85"/>
      <c r="BX32" s="85"/>
      <c r="BY32" s="85"/>
      <c r="BZ32" s="8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4"/>
      <c r="BM33" s="85"/>
      <c r="BN33" s="85"/>
      <c r="BO33" s="85"/>
      <c r="BP33" s="85"/>
      <c r="BQ33" s="85"/>
      <c r="BR33" s="85"/>
      <c r="BS33" s="85"/>
      <c r="BT33" s="85"/>
      <c r="BU33" s="85"/>
      <c r="BV33" s="85"/>
      <c r="BW33" s="85"/>
      <c r="BX33" s="85"/>
      <c r="BY33" s="85"/>
      <c r="BZ33" s="8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4"/>
      <c r="BM34" s="85"/>
      <c r="BN34" s="85"/>
      <c r="BO34" s="85"/>
      <c r="BP34" s="85"/>
      <c r="BQ34" s="85"/>
      <c r="BR34" s="85"/>
      <c r="BS34" s="85"/>
      <c r="BT34" s="85"/>
      <c r="BU34" s="85"/>
      <c r="BV34" s="85"/>
      <c r="BW34" s="85"/>
      <c r="BX34" s="85"/>
      <c r="BY34" s="85"/>
      <c r="BZ34" s="8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4"/>
      <c r="BM35" s="85"/>
      <c r="BN35" s="85"/>
      <c r="BO35" s="85"/>
      <c r="BP35" s="85"/>
      <c r="BQ35" s="85"/>
      <c r="BR35" s="85"/>
      <c r="BS35" s="85"/>
      <c r="BT35" s="85"/>
      <c r="BU35" s="85"/>
      <c r="BV35" s="85"/>
      <c r="BW35" s="85"/>
      <c r="BX35" s="85"/>
      <c r="BY35" s="85"/>
      <c r="BZ35" s="8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4"/>
      <c r="BM36" s="85"/>
      <c r="BN36" s="85"/>
      <c r="BO36" s="85"/>
      <c r="BP36" s="85"/>
      <c r="BQ36" s="85"/>
      <c r="BR36" s="85"/>
      <c r="BS36" s="85"/>
      <c r="BT36" s="85"/>
      <c r="BU36" s="85"/>
      <c r="BV36" s="85"/>
      <c r="BW36" s="85"/>
      <c r="BX36" s="85"/>
      <c r="BY36" s="85"/>
      <c r="BZ36" s="8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4"/>
      <c r="BM37" s="85"/>
      <c r="BN37" s="85"/>
      <c r="BO37" s="85"/>
      <c r="BP37" s="85"/>
      <c r="BQ37" s="85"/>
      <c r="BR37" s="85"/>
      <c r="BS37" s="85"/>
      <c r="BT37" s="85"/>
      <c r="BU37" s="85"/>
      <c r="BV37" s="85"/>
      <c r="BW37" s="85"/>
      <c r="BX37" s="85"/>
      <c r="BY37" s="85"/>
      <c r="BZ37" s="8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4"/>
      <c r="BM38" s="85"/>
      <c r="BN38" s="85"/>
      <c r="BO38" s="85"/>
      <c r="BP38" s="85"/>
      <c r="BQ38" s="85"/>
      <c r="BR38" s="85"/>
      <c r="BS38" s="85"/>
      <c r="BT38" s="85"/>
      <c r="BU38" s="85"/>
      <c r="BV38" s="85"/>
      <c r="BW38" s="85"/>
      <c r="BX38" s="85"/>
      <c r="BY38" s="85"/>
      <c r="BZ38" s="8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4"/>
      <c r="BM39" s="85"/>
      <c r="BN39" s="85"/>
      <c r="BO39" s="85"/>
      <c r="BP39" s="85"/>
      <c r="BQ39" s="85"/>
      <c r="BR39" s="85"/>
      <c r="BS39" s="85"/>
      <c r="BT39" s="85"/>
      <c r="BU39" s="85"/>
      <c r="BV39" s="85"/>
      <c r="BW39" s="85"/>
      <c r="BX39" s="85"/>
      <c r="BY39" s="85"/>
      <c r="BZ39" s="8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4"/>
      <c r="BM40" s="85"/>
      <c r="BN40" s="85"/>
      <c r="BO40" s="85"/>
      <c r="BP40" s="85"/>
      <c r="BQ40" s="85"/>
      <c r="BR40" s="85"/>
      <c r="BS40" s="85"/>
      <c r="BT40" s="85"/>
      <c r="BU40" s="85"/>
      <c r="BV40" s="85"/>
      <c r="BW40" s="85"/>
      <c r="BX40" s="85"/>
      <c r="BY40" s="85"/>
      <c r="BZ40" s="8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4"/>
      <c r="BM41" s="85"/>
      <c r="BN41" s="85"/>
      <c r="BO41" s="85"/>
      <c r="BP41" s="85"/>
      <c r="BQ41" s="85"/>
      <c r="BR41" s="85"/>
      <c r="BS41" s="85"/>
      <c r="BT41" s="85"/>
      <c r="BU41" s="85"/>
      <c r="BV41" s="85"/>
      <c r="BW41" s="85"/>
      <c r="BX41" s="85"/>
      <c r="BY41" s="85"/>
      <c r="BZ41" s="8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4"/>
      <c r="BM42" s="85"/>
      <c r="BN42" s="85"/>
      <c r="BO42" s="85"/>
      <c r="BP42" s="85"/>
      <c r="BQ42" s="85"/>
      <c r="BR42" s="85"/>
      <c r="BS42" s="85"/>
      <c r="BT42" s="85"/>
      <c r="BU42" s="85"/>
      <c r="BV42" s="85"/>
      <c r="BW42" s="85"/>
      <c r="BX42" s="85"/>
      <c r="BY42" s="85"/>
      <c r="BZ42" s="8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4"/>
      <c r="BM43" s="85"/>
      <c r="BN43" s="85"/>
      <c r="BO43" s="85"/>
      <c r="BP43" s="85"/>
      <c r="BQ43" s="85"/>
      <c r="BR43" s="85"/>
      <c r="BS43" s="85"/>
      <c r="BT43" s="85"/>
      <c r="BU43" s="85"/>
      <c r="BV43" s="85"/>
      <c r="BW43" s="85"/>
      <c r="BX43" s="85"/>
      <c r="BY43" s="85"/>
      <c r="BZ43" s="8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7"/>
      <c r="BM44" s="88"/>
      <c r="BN44" s="88"/>
      <c r="BO44" s="88"/>
      <c r="BP44" s="88"/>
      <c r="BQ44" s="88"/>
      <c r="BR44" s="88"/>
      <c r="BS44" s="88"/>
      <c r="BT44" s="88"/>
      <c r="BU44" s="88"/>
      <c r="BV44" s="88"/>
      <c r="BW44" s="88"/>
      <c r="BX44" s="88"/>
      <c r="BY44" s="88"/>
      <c r="BZ44" s="8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118</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84" t="s">
        <v>120</v>
      </c>
      <c r="BM66" s="85"/>
      <c r="BN66" s="85"/>
      <c r="BO66" s="85"/>
      <c r="BP66" s="85"/>
      <c r="BQ66" s="85"/>
      <c r="BR66" s="85"/>
      <c r="BS66" s="85"/>
      <c r="BT66" s="85"/>
      <c r="BU66" s="85"/>
      <c r="BV66" s="85"/>
      <c r="BW66" s="85"/>
      <c r="BX66" s="85"/>
      <c r="BY66" s="85"/>
      <c r="BZ66" s="8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84"/>
      <c r="BM67" s="85"/>
      <c r="BN67" s="85"/>
      <c r="BO67" s="85"/>
      <c r="BP67" s="85"/>
      <c r="BQ67" s="85"/>
      <c r="BR67" s="85"/>
      <c r="BS67" s="85"/>
      <c r="BT67" s="85"/>
      <c r="BU67" s="85"/>
      <c r="BV67" s="85"/>
      <c r="BW67" s="85"/>
      <c r="BX67" s="85"/>
      <c r="BY67" s="85"/>
      <c r="BZ67" s="8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84"/>
      <c r="BM68" s="85"/>
      <c r="BN68" s="85"/>
      <c r="BO68" s="85"/>
      <c r="BP68" s="85"/>
      <c r="BQ68" s="85"/>
      <c r="BR68" s="85"/>
      <c r="BS68" s="85"/>
      <c r="BT68" s="85"/>
      <c r="BU68" s="85"/>
      <c r="BV68" s="85"/>
      <c r="BW68" s="85"/>
      <c r="BX68" s="85"/>
      <c r="BY68" s="85"/>
      <c r="BZ68" s="8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84"/>
      <c r="BM69" s="85"/>
      <c r="BN69" s="85"/>
      <c r="BO69" s="85"/>
      <c r="BP69" s="85"/>
      <c r="BQ69" s="85"/>
      <c r="BR69" s="85"/>
      <c r="BS69" s="85"/>
      <c r="BT69" s="85"/>
      <c r="BU69" s="85"/>
      <c r="BV69" s="85"/>
      <c r="BW69" s="85"/>
      <c r="BX69" s="85"/>
      <c r="BY69" s="85"/>
      <c r="BZ69" s="8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84"/>
      <c r="BM70" s="85"/>
      <c r="BN70" s="85"/>
      <c r="BO70" s="85"/>
      <c r="BP70" s="85"/>
      <c r="BQ70" s="85"/>
      <c r="BR70" s="85"/>
      <c r="BS70" s="85"/>
      <c r="BT70" s="85"/>
      <c r="BU70" s="85"/>
      <c r="BV70" s="85"/>
      <c r="BW70" s="85"/>
      <c r="BX70" s="85"/>
      <c r="BY70" s="85"/>
      <c r="BZ70" s="8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84"/>
      <c r="BM71" s="85"/>
      <c r="BN71" s="85"/>
      <c r="BO71" s="85"/>
      <c r="BP71" s="85"/>
      <c r="BQ71" s="85"/>
      <c r="BR71" s="85"/>
      <c r="BS71" s="85"/>
      <c r="BT71" s="85"/>
      <c r="BU71" s="85"/>
      <c r="BV71" s="85"/>
      <c r="BW71" s="85"/>
      <c r="BX71" s="85"/>
      <c r="BY71" s="85"/>
      <c r="BZ71" s="8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84"/>
      <c r="BM72" s="85"/>
      <c r="BN72" s="85"/>
      <c r="BO72" s="85"/>
      <c r="BP72" s="85"/>
      <c r="BQ72" s="85"/>
      <c r="BR72" s="85"/>
      <c r="BS72" s="85"/>
      <c r="BT72" s="85"/>
      <c r="BU72" s="85"/>
      <c r="BV72" s="85"/>
      <c r="BW72" s="85"/>
      <c r="BX72" s="85"/>
      <c r="BY72" s="85"/>
      <c r="BZ72" s="8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84"/>
      <c r="BM73" s="85"/>
      <c r="BN73" s="85"/>
      <c r="BO73" s="85"/>
      <c r="BP73" s="85"/>
      <c r="BQ73" s="85"/>
      <c r="BR73" s="85"/>
      <c r="BS73" s="85"/>
      <c r="BT73" s="85"/>
      <c r="BU73" s="85"/>
      <c r="BV73" s="85"/>
      <c r="BW73" s="85"/>
      <c r="BX73" s="85"/>
      <c r="BY73" s="85"/>
      <c r="BZ73" s="8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84"/>
      <c r="BM74" s="85"/>
      <c r="BN74" s="85"/>
      <c r="BO74" s="85"/>
      <c r="BP74" s="85"/>
      <c r="BQ74" s="85"/>
      <c r="BR74" s="85"/>
      <c r="BS74" s="85"/>
      <c r="BT74" s="85"/>
      <c r="BU74" s="85"/>
      <c r="BV74" s="85"/>
      <c r="BW74" s="85"/>
      <c r="BX74" s="85"/>
      <c r="BY74" s="85"/>
      <c r="BZ74" s="8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84"/>
      <c r="BM75" s="85"/>
      <c r="BN75" s="85"/>
      <c r="BO75" s="85"/>
      <c r="BP75" s="85"/>
      <c r="BQ75" s="85"/>
      <c r="BR75" s="85"/>
      <c r="BS75" s="85"/>
      <c r="BT75" s="85"/>
      <c r="BU75" s="85"/>
      <c r="BV75" s="85"/>
      <c r="BW75" s="85"/>
      <c r="BX75" s="85"/>
      <c r="BY75" s="85"/>
      <c r="BZ75" s="8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84"/>
      <c r="BM76" s="85"/>
      <c r="BN76" s="85"/>
      <c r="BO76" s="85"/>
      <c r="BP76" s="85"/>
      <c r="BQ76" s="85"/>
      <c r="BR76" s="85"/>
      <c r="BS76" s="85"/>
      <c r="BT76" s="85"/>
      <c r="BU76" s="85"/>
      <c r="BV76" s="85"/>
      <c r="BW76" s="85"/>
      <c r="BX76" s="85"/>
      <c r="BY76" s="85"/>
      <c r="BZ76" s="8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84"/>
      <c r="BM77" s="85"/>
      <c r="BN77" s="85"/>
      <c r="BO77" s="85"/>
      <c r="BP77" s="85"/>
      <c r="BQ77" s="85"/>
      <c r="BR77" s="85"/>
      <c r="BS77" s="85"/>
      <c r="BT77" s="85"/>
      <c r="BU77" s="85"/>
      <c r="BV77" s="85"/>
      <c r="BW77" s="85"/>
      <c r="BX77" s="85"/>
      <c r="BY77" s="85"/>
      <c r="BZ77" s="8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84"/>
      <c r="BM78" s="85"/>
      <c r="BN78" s="85"/>
      <c r="BO78" s="85"/>
      <c r="BP78" s="85"/>
      <c r="BQ78" s="85"/>
      <c r="BR78" s="85"/>
      <c r="BS78" s="85"/>
      <c r="BT78" s="85"/>
      <c r="BU78" s="85"/>
      <c r="BV78" s="85"/>
      <c r="BW78" s="85"/>
      <c r="BX78" s="85"/>
      <c r="BY78" s="85"/>
      <c r="BZ78" s="8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84"/>
      <c r="BM79" s="85"/>
      <c r="BN79" s="85"/>
      <c r="BO79" s="85"/>
      <c r="BP79" s="85"/>
      <c r="BQ79" s="85"/>
      <c r="BR79" s="85"/>
      <c r="BS79" s="85"/>
      <c r="BT79" s="85"/>
      <c r="BU79" s="85"/>
      <c r="BV79" s="85"/>
      <c r="BW79" s="85"/>
      <c r="BX79" s="85"/>
      <c r="BY79" s="85"/>
      <c r="BZ79" s="8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84"/>
      <c r="BM80" s="85"/>
      <c r="BN80" s="85"/>
      <c r="BO80" s="85"/>
      <c r="BP80" s="85"/>
      <c r="BQ80" s="85"/>
      <c r="BR80" s="85"/>
      <c r="BS80" s="85"/>
      <c r="BT80" s="85"/>
      <c r="BU80" s="85"/>
      <c r="BV80" s="85"/>
      <c r="BW80" s="85"/>
      <c r="BX80" s="85"/>
      <c r="BY80" s="85"/>
      <c r="BZ80" s="8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84"/>
      <c r="BM81" s="85"/>
      <c r="BN81" s="85"/>
      <c r="BO81" s="85"/>
      <c r="BP81" s="85"/>
      <c r="BQ81" s="85"/>
      <c r="BR81" s="85"/>
      <c r="BS81" s="85"/>
      <c r="BT81" s="85"/>
      <c r="BU81" s="85"/>
      <c r="BV81" s="85"/>
      <c r="BW81" s="85"/>
      <c r="BX81" s="85"/>
      <c r="BY81" s="85"/>
      <c r="BZ81" s="8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7"/>
      <c r="BM82" s="88"/>
      <c r="BN82" s="88"/>
      <c r="BO82" s="88"/>
      <c r="BP82" s="88"/>
      <c r="BQ82" s="88"/>
      <c r="BR82" s="88"/>
      <c r="BS82" s="88"/>
      <c r="BT82" s="88"/>
      <c r="BU82" s="88"/>
      <c r="BV82" s="88"/>
      <c r="BW82" s="88"/>
      <c r="BX82" s="88"/>
      <c r="BY82" s="88"/>
      <c r="BZ82" s="8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【307.23】</v>
      </c>
      <c r="I86" s="26" t="str">
        <f>データ!CA6</f>
        <v>【59.98】</v>
      </c>
      <c r="J86" s="26" t="str">
        <f>データ!CL6</f>
        <v>【272.98】</v>
      </c>
      <c r="K86" s="26" t="str">
        <f>データ!CW6</f>
        <v>【58.71】</v>
      </c>
      <c r="L86" s="26" t="str">
        <f>データ!DH6</f>
        <v>【79.51】</v>
      </c>
      <c r="M86" s="26" t="s">
        <v>44</v>
      </c>
      <c r="N86" s="26" t="s">
        <v>44</v>
      </c>
      <c r="O86" s="26" t="str">
        <f>データ!EO6</f>
        <v>【-】</v>
      </c>
    </row>
  </sheetData>
  <sheetProtection algorithmName="SHA-512" hashValue="JLhM3wLRNdnVXN2Wi4cLSPBFm44wY6rLItpW5kaBD4YtRIKe3ykopJzhn/3xRccyJ2MaD6RCB/5t+EEiNSm3aQ==" saltValue="U/YCFHM6eVmxGiVeJbEuN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385069</v>
      </c>
      <c r="D6" s="33">
        <f t="shared" si="3"/>
        <v>47</v>
      </c>
      <c r="E6" s="33">
        <f t="shared" si="3"/>
        <v>18</v>
      </c>
      <c r="F6" s="33">
        <f t="shared" si="3"/>
        <v>0</v>
      </c>
      <c r="G6" s="33">
        <f t="shared" si="3"/>
        <v>0</v>
      </c>
      <c r="H6" s="33" t="str">
        <f t="shared" si="3"/>
        <v>愛媛県　愛南町</v>
      </c>
      <c r="I6" s="33" t="str">
        <f t="shared" si="3"/>
        <v>法非適用</v>
      </c>
      <c r="J6" s="33" t="str">
        <f t="shared" si="3"/>
        <v>下水道事業</v>
      </c>
      <c r="K6" s="33" t="str">
        <f t="shared" si="3"/>
        <v>特定地域生活排水処理</v>
      </c>
      <c r="L6" s="33" t="str">
        <f t="shared" si="3"/>
        <v>K3</v>
      </c>
      <c r="M6" s="33" t="str">
        <f t="shared" si="3"/>
        <v>非設置</v>
      </c>
      <c r="N6" s="34" t="str">
        <f t="shared" si="3"/>
        <v>-</v>
      </c>
      <c r="O6" s="34" t="str">
        <f t="shared" si="3"/>
        <v>該当数値なし</v>
      </c>
      <c r="P6" s="34">
        <f t="shared" si="3"/>
        <v>13.84</v>
      </c>
      <c r="Q6" s="34">
        <f t="shared" si="3"/>
        <v>100</v>
      </c>
      <c r="R6" s="34">
        <f t="shared" si="3"/>
        <v>3670</v>
      </c>
      <c r="S6" s="34">
        <f t="shared" si="3"/>
        <v>20969</v>
      </c>
      <c r="T6" s="34">
        <f t="shared" si="3"/>
        <v>238.99</v>
      </c>
      <c r="U6" s="34">
        <f t="shared" si="3"/>
        <v>87.74</v>
      </c>
      <c r="V6" s="34">
        <f t="shared" si="3"/>
        <v>2876</v>
      </c>
      <c r="W6" s="34">
        <f t="shared" si="3"/>
        <v>237.91</v>
      </c>
      <c r="X6" s="34">
        <f t="shared" si="3"/>
        <v>12.09</v>
      </c>
      <c r="Y6" s="35">
        <f>IF(Y7="",NA(),Y7)</f>
        <v>90.53</v>
      </c>
      <c r="Z6" s="35">
        <f t="shared" ref="Z6:AH6" si="4">IF(Z7="",NA(),Z7)</f>
        <v>83.7</v>
      </c>
      <c r="AA6" s="35">
        <f t="shared" si="4"/>
        <v>82.06</v>
      </c>
      <c r="AB6" s="35">
        <f t="shared" si="4"/>
        <v>79.34</v>
      </c>
      <c r="AC6" s="35">
        <f t="shared" si="4"/>
        <v>75.22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460.81</v>
      </c>
      <c r="BG6" s="35">
        <f t="shared" ref="BG6:BO6" si="7">IF(BG7="",NA(),BG7)</f>
        <v>592.23</v>
      </c>
      <c r="BH6" s="35">
        <f t="shared" si="7"/>
        <v>553.23</v>
      </c>
      <c r="BI6" s="35">
        <f t="shared" si="7"/>
        <v>507.24</v>
      </c>
      <c r="BJ6" s="35">
        <f t="shared" si="7"/>
        <v>463.43</v>
      </c>
      <c r="BK6" s="35">
        <f t="shared" si="7"/>
        <v>392.19</v>
      </c>
      <c r="BL6" s="35">
        <f t="shared" si="7"/>
        <v>413.5</v>
      </c>
      <c r="BM6" s="35">
        <f t="shared" si="7"/>
        <v>407.42</v>
      </c>
      <c r="BN6" s="35">
        <f t="shared" si="7"/>
        <v>386.46</v>
      </c>
      <c r="BO6" s="35">
        <f t="shared" si="7"/>
        <v>421.25</v>
      </c>
      <c r="BP6" s="34" t="str">
        <f>IF(BP7="","",IF(BP7="-","【-】","【"&amp;SUBSTITUTE(TEXT(BP7,"#,##0.00"),"-","△")&amp;"】"))</f>
        <v>【307.23】</v>
      </c>
      <c r="BQ6" s="35">
        <f>IF(BQ7="",NA(),BQ7)</f>
        <v>55.4</v>
      </c>
      <c r="BR6" s="35">
        <f t="shared" ref="BR6:BZ6" si="8">IF(BR7="",NA(),BR7)</f>
        <v>62.43</v>
      </c>
      <c r="BS6" s="35">
        <f t="shared" si="8"/>
        <v>63.9</v>
      </c>
      <c r="BT6" s="35">
        <f t="shared" si="8"/>
        <v>65.59</v>
      </c>
      <c r="BU6" s="35">
        <f t="shared" si="8"/>
        <v>69.66</v>
      </c>
      <c r="BV6" s="35">
        <f t="shared" si="8"/>
        <v>57.03</v>
      </c>
      <c r="BW6" s="35">
        <f t="shared" si="8"/>
        <v>55.84</v>
      </c>
      <c r="BX6" s="35">
        <f t="shared" si="8"/>
        <v>57.08</v>
      </c>
      <c r="BY6" s="35">
        <f t="shared" si="8"/>
        <v>55.85</v>
      </c>
      <c r="BZ6" s="35">
        <f t="shared" si="8"/>
        <v>53.23</v>
      </c>
      <c r="CA6" s="34" t="str">
        <f>IF(CA7="","",IF(CA7="-","【-】","【"&amp;SUBSTITUTE(TEXT(CA7,"#,##0.00"),"-","△")&amp;"】"))</f>
        <v>【59.98】</v>
      </c>
      <c r="CB6" s="35">
        <f>IF(CB7="",NA(),CB7)</f>
        <v>338.21</v>
      </c>
      <c r="CC6" s="35">
        <f t="shared" ref="CC6:CK6" si="9">IF(CC7="",NA(),CC7)</f>
        <v>271.86</v>
      </c>
      <c r="CD6" s="35">
        <f t="shared" si="9"/>
        <v>289.7</v>
      </c>
      <c r="CE6" s="35">
        <f t="shared" si="9"/>
        <v>286.81</v>
      </c>
      <c r="CF6" s="35">
        <f t="shared" si="9"/>
        <v>237.45</v>
      </c>
      <c r="CG6" s="35">
        <f t="shared" si="9"/>
        <v>283.73</v>
      </c>
      <c r="CH6" s="35">
        <f t="shared" si="9"/>
        <v>287.57</v>
      </c>
      <c r="CI6" s="35">
        <f t="shared" si="9"/>
        <v>286.86</v>
      </c>
      <c r="CJ6" s="35">
        <f t="shared" si="9"/>
        <v>287.91000000000003</v>
      </c>
      <c r="CK6" s="35">
        <f t="shared" si="9"/>
        <v>283.3</v>
      </c>
      <c r="CL6" s="34" t="str">
        <f>IF(CL7="","",IF(CL7="-","【-】","【"&amp;SUBSTITUTE(TEXT(CL7,"#,##0.00"),"-","△")&amp;"】"))</f>
        <v>【272.98】</v>
      </c>
      <c r="CM6" s="35">
        <f>IF(CM7="",NA(),CM7)</f>
        <v>63.67</v>
      </c>
      <c r="CN6" s="35">
        <f t="shared" ref="CN6:CV6" si="10">IF(CN7="",NA(),CN7)</f>
        <v>63.7</v>
      </c>
      <c r="CO6" s="35">
        <f t="shared" si="10"/>
        <v>54.62</v>
      </c>
      <c r="CP6" s="35">
        <f t="shared" si="10"/>
        <v>55.34</v>
      </c>
      <c r="CQ6" s="35">
        <f t="shared" si="10"/>
        <v>63.6</v>
      </c>
      <c r="CR6" s="35">
        <f t="shared" si="10"/>
        <v>58.25</v>
      </c>
      <c r="CS6" s="35">
        <f t="shared" si="10"/>
        <v>61.55</v>
      </c>
      <c r="CT6" s="35">
        <f t="shared" si="10"/>
        <v>57.22</v>
      </c>
      <c r="CU6" s="35">
        <f t="shared" si="10"/>
        <v>54.93</v>
      </c>
      <c r="CV6" s="35">
        <f t="shared" si="10"/>
        <v>55.96</v>
      </c>
      <c r="CW6" s="34" t="str">
        <f>IF(CW7="","",IF(CW7="-","【-】","【"&amp;SUBSTITUTE(TEXT(CW7,"#,##0.00"),"-","△")&amp;"】"))</f>
        <v>【58.71】</v>
      </c>
      <c r="CX6" s="35">
        <f>IF(CX7="",NA(),CX7)</f>
        <v>100</v>
      </c>
      <c r="CY6" s="35">
        <f t="shared" ref="CY6:DG6" si="11">IF(CY7="",NA(),CY7)</f>
        <v>100</v>
      </c>
      <c r="CZ6" s="35">
        <f t="shared" si="11"/>
        <v>100</v>
      </c>
      <c r="DA6" s="35">
        <f t="shared" si="11"/>
        <v>100</v>
      </c>
      <c r="DB6" s="35">
        <f t="shared" si="11"/>
        <v>100</v>
      </c>
      <c r="DC6" s="35">
        <f t="shared" si="11"/>
        <v>68.150000000000006</v>
      </c>
      <c r="DD6" s="35">
        <f t="shared" si="11"/>
        <v>67.489999999999995</v>
      </c>
      <c r="DE6" s="35">
        <f t="shared" si="11"/>
        <v>67.290000000000006</v>
      </c>
      <c r="DF6" s="35">
        <f t="shared" si="11"/>
        <v>65.569999999999993</v>
      </c>
      <c r="DG6" s="35">
        <f t="shared" si="11"/>
        <v>60.12</v>
      </c>
      <c r="DH6" s="34" t="str">
        <f>IF(DH7="","",IF(DH7="-","【-】","【"&amp;SUBSTITUTE(TEXT(DH7,"#,##0.00"),"-","△")&amp;"】"))</f>
        <v>【79.51】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2019</v>
      </c>
      <c r="C7" s="37">
        <v>385069</v>
      </c>
      <c r="D7" s="37">
        <v>47</v>
      </c>
      <c r="E7" s="37">
        <v>18</v>
      </c>
      <c r="F7" s="37">
        <v>0</v>
      </c>
      <c r="G7" s="37">
        <v>0</v>
      </c>
      <c r="H7" s="37" t="s">
        <v>98</v>
      </c>
      <c r="I7" s="37" t="s">
        <v>99</v>
      </c>
      <c r="J7" s="37" t="s">
        <v>100</v>
      </c>
      <c r="K7" s="37" t="s">
        <v>101</v>
      </c>
      <c r="L7" s="37" t="s">
        <v>102</v>
      </c>
      <c r="M7" s="37" t="s">
        <v>103</v>
      </c>
      <c r="N7" s="38" t="s">
        <v>104</v>
      </c>
      <c r="O7" s="38" t="s">
        <v>105</v>
      </c>
      <c r="P7" s="38">
        <v>13.84</v>
      </c>
      <c r="Q7" s="38">
        <v>100</v>
      </c>
      <c r="R7" s="38">
        <v>3670</v>
      </c>
      <c r="S7" s="38">
        <v>20969</v>
      </c>
      <c r="T7" s="38">
        <v>238.99</v>
      </c>
      <c r="U7" s="38">
        <v>87.74</v>
      </c>
      <c r="V7" s="38">
        <v>2876</v>
      </c>
      <c r="W7" s="38">
        <v>237.91</v>
      </c>
      <c r="X7" s="38">
        <v>12.09</v>
      </c>
      <c r="Y7" s="38">
        <v>90.53</v>
      </c>
      <c r="Z7" s="38">
        <v>83.7</v>
      </c>
      <c r="AA7" s="38">
        <v>82.06</v>
      </c>
      <c r="AB7" s="38">
        <v>79.34</v>
      </c>
      <c r="AC7" s="38">
        <v>75.22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460.81</v>
      </c>
      <c r="BG7" s="38">
        <v>592.23</v>
      </c>
      <c r="BH7" s="38">
        <v>553.23</v>
      </c>
      <c r="BI7" s="38">
        <v>507.24</v>
      </c>
      <c r="BJ7" s="38">
        <v>463.43</v>
      </c>
      <c r="BK7" s="38">
        <v>392.19</v>
      </c>
      <c r="BL7" s="38">
        <v>413.5</v>
      </c>
      <c r="BM7" s="38">
        <v>407.42</v>
      </c>
      <c r="BN7" s="38">
        <v>386.46</v>
      </c>
      <c r="BO7" s="38">
        <v>421.25</v>
      </c>
      <c r="BP7" s="38">
        <v>307.23</v>
      </c>
      <c r="BQ7" s="38">
        <v>55.4</v>
      </c>
      <c r="BR7" s="38">
        <v>62.43</v>
      </c>
      <c r="BS7" s="38">
        <v>63.9</v>
      </c>
      <c r="BT7" s="38">
        <v>65.59</v>
      </c>
      <c r="BU7" s="38">
        <v>69.66</v>
      </c>
      <c r="BV7" s="38">
        <v>57.03</v>
      </c>
      <c r="BW7" s="38">
        <v>55.84</v>
      </c>
      <c r="BX7" s="38">
        <v>57.08</v>
      </c>
      <c r="BY7" s="38">
        <v>55.85</v>
      </c>
      <c r="BZ7" s="38">
        <v>53.23</v>
      </c>
      <c r="CA7" s="38">
        <v>59.98</v>
      </c>
      <c r="CB7" s="38">
        <v>338.21</v>
      </c>
      <c r="CC7" s="38">
        <v>271.86</v>
      </c>
      <c r="CD7" s="38">
        <v>289.7</v>
      </c>
      <c r="CE7" s="38">
        <v>286.81</v>
      </c>
      <c r="CF7" s="38">
        <v>237.45</v>
      </c>
      <c r="CG7" s="38">
        <v>283.73</v>
      </c>
      <c r="CH7" s="38">
        <v>287.57</v>
      </c>
      <c r="CI7" s="38">
        <v>286.86</v>
      </c>
      <c r="CJ7" s="38">
        <v>287.91000000000003</v>
      </c>
      <c r="CK7" s="38">
        <v>283.3</v>
      </c>
      <c r="CL7" s="38">
        <v>272.98</v>
      </c>
      <c r="CM7" s="38">
        <v>63.67</v>
      </c>
      <c r="CN7" s="38">
        <v>63.7</v>
      </c>
      <c r="CO7" s="38">
        <v>54.62</v>
      </c>
      <c r="CP7" s="38">
        <v>55.34</v>
      </c>
      <c r="CQ7" s="38">
        <v>63.6</v>
      </c>
      <c r="CR7" s="38">
        <v>58.25</v>
      </c>
      <c r="CS7" s="38">
        <v>61.55</v>
      </c>
      <c r="CT7" s="38">
        <v>57.22</v>
      </c>
      <c r="CU7" s="38">
        <v>54.93</v>
      </c>
      <c r="CV7" s="38">
        <v>55.96</v>
      </c>
      <c r="CW7" s="38">
        <v>58.71</v>
      </c>
      <c r="CX7" s="38">
        <v>100</v>
      </c>
      <c r="CY7" s="38">
        <v>100</v>
      </c>
      <c r="CZ7" s="38">
        <v>100</v>
      </c>
      <c r="DA7" s="38">
        <v>100</v>
      </c>
      <c r="DB7" s="38">
        <v>100</v>
      </c>
      <c r="DC7" s="38">
        <v>68.150000000000006</v>
      </c>
      <c r="DD7" s="38">
        <v>67.489999999999995</v>
      </c>
      <c r="DE7" s="38">
        <v>67.290000000000006</v>
      </c>
      <c r="DF7" s="38">
        <v>65.569999999999993</v>
      </c>
      <c r="DG7" s="38">
        <v>60.12</v>
      </c>
      <c r="DH7" s="38">
        <v>79.510000000000005</v>
      </c>
      <c r="DI7" s="38"/>
      <c r="DJ7" s="38"/>
      <c r="DK7" s="38"/>
      <c r="DL7" s="38"/>
      <c r="DM7" s="38"/>
      <c r="DN7" s="38"/>
      <c r="DO7" s="38"/>
      <c r="DP7" s="38"/>
      <c r="DQ7" s="38"/>
      <c r="DR7" s="38"/>
      <c r="DS7" s="38"/>
      <c r="DT7" s="38"/>
      <c r="DU7" s="38"/>
      <c r="DV7" s="38"/>
      <c r="DW7" s="38"/>
      <c r="DX7" s="38"/>
      <c r="DY7" s="38"/>
      <c r="DZ7" s="38"/>
      <c r="EA7" s="38"/>
      <c r="EB7" s="38"/>
      <c r="EC7" s="38"/>
      <c r="ED7" s="38"/>
      <c r="EE7" s="38" t="s">
        <v>104</v>
      </c>
      <c r="EF7" s="38" t="s">
        <v>104</v>
      </c>
      <c r="EG7" s="38" t="s">
        <v>104</v>
      </c>
      <c r="EH7" s="38" t="s">
        <v>104</v>
      </c>
      <c r="EI7" s="38" t="s">
        <v>104</v>
      </c>
      <c r="EJ7" s="38" t="s">
        <v>104</v>
      </c>
      <c r="EK7" s="38" t="s">
        <v>104</v>
      </c>
      <c r="EL7" s="38" t="s">
        <v>104</v>
      </c>
      <c r="EM7" s="38" t="s">
        <v>104</v>
      </c>
      <c r="EN7" s="38" t="s">
        <v>104</v>
      </c>
      <c r="EO7" s="38" t="s">
        <v>104</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114</v>
      </c>
      <c r="D13" t="s">
        <v>115</v>
      </c>
      <c r="E13" t="s">
        <v>114</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2021-02-12T06:27:44Z</cp:lastPrinted>
  <dcterms:created xsi:type="dcterms:W3CDTF">2020-12-04T03:18:35Z</dcterms:created>
  <dcterms:modified xsi:type="dcterms:W3CDTF">2021-02-12T06:27:47Z</dcterms:modified>
  <cp:category/>
</cp:coreProperties>
</file>