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shinozaki\Desktop\20210208公営企業に係る経営比較分析表（令和元年度決算）の分析等について（依頼）\18 松野町\"/>
    </mc:Choice>
  </mc:AlternateContent>
  <workbookProtection workbookAlgorithmName="SHA-512" workbookHashValue="8DojNT2IwZWoGAfIdDzlxZ166MvDxTAeqAH4oYYRs2GrwwlCUA0zWVgcRAuUdGYpOYwm0k8XP6jpkPUwNPZ2dw==" workbookSaltValue="XMvexav8TH0DOvv+D/xFG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<sst xmlns="http://schemas.openxmlformats.org/spreadsheetml/2006/main" count="233" uniqueCount="119">
  <si>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</si>
  <si>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</si>
  <si>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</si>
  <si>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</si>
  <si>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</si>
  <si>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</si>
  <si>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</si>
  <si>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</si>
  <si>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</si>
  <si>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</si>
  <si>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</si>
  <si>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</si>
  <si>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</si>
  <si>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</si>
  <si>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</si>
  <si>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</si>
  <si>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</si>
  <si>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</si>
  <si>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</si>
  <si>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</si>
  <si>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</si>
  <si>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</si>
  <si>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</si>
  <si>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</si>
  <si>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</si>
  <si>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</si>
  <si>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</si>
  <si>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</si>
  <si>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</si>
  <si>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</si>
  <si>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</si>
  <si>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</si>
  <si>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</si>
  <si>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</si>
  <si>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</si>
  <si>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</si>
  <si>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</si>
  <si>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</si>
  <si>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</si>
  <si>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</si>
  <si>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</si>
  <si>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</si>
  <si>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</si>
  <si>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</si>
  <si>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</si>
  <si>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</si>
  <si>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</si>
  <si>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</si>
  <si>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</si>
  <si>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</si>
  <si>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</si>
  <si>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</si>
  <si>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</si>
  <si>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</si>
  <si>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</si>
  <si>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</si>
  <si>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</si>
  <si>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</si>
  <si>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</si>
  <si>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</si>
  <si>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</si>
  <si>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</si>
  <si>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</si>
  <si>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</si>
  <si>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</si>
  <si>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</si>
  <si>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</si>
  <si>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</si>
  <si>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</si>
  <si>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</si>
  <si>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</si>
  <si>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</si>
  <si>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</si>
  <si>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</si>
  <si>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</si>
  <si>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</si>
  <si>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</si>
  <si>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</si>
  <si>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</si>
  <si>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</si>
  <si>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</si>
  <si>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</si>
  <si>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</si>
  <si>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</si>
  <si>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</si>
  <si>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</si>
  <si>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</si>
  <si>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</si>
  <si>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</si>
  <si>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</si>
  <si>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</si>
  <si>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</si>
  <si>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</si>
  <si>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</si>
  <si>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</si>
  <si>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</si>
  <si>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</si>
  <si>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</si>
  <si>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</si>
  <si>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</si>
  <si>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</si>
  <si>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</si>
  <si>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</si>
  <si>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</si>
  <si>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</si>
  <si>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</si>
  <si>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</si>
  <si>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</si>
  <si>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</si>
  <si>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</si>
  <si>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</si>
  <si>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</si>
  <si>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</si>
  <si>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</si>
  <si>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</si>
  <si>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</si>
  <si>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収益的収支については、過去5年間、収支比率が100％以上となっており、黒字経営となっている。
企業債残高対給水収益比率については、類似団体平均値を大きく下回っているとともに、起債償還の最大ピーク時が過ぎ減少傾向となっている。
　料金回収率についても100％以上であり、給水原価についても平均値を大幅に下回っており、健全な経営がなされている。しかしながら、施設利用率が最大稼働率に近い状態が続いているため、老朽化した管路の改修等を実施し、漏水の軽減に努める必要がある。
</t>
    <rPh sb="48" eb="51">
      <t>キギョウサイ</t>
    </rPh>
    <rPh sb="51" eb="53">
      <t>ザンダカ</t>
    </rPh>
    <rPh sb="53" eb="54">
      <t>タイ</t>
    </rPh>
    <rPh sb="54" eb="56">
      <t>キュウスイ</t>
    </rPh>
    <rPh sb="56" eb="58">
      <t>シュウエキ</t>
    </rPh>
    <rPh sb="58" eb="60">
      <t>ヒリツ</t>
    </rPh>
    <rPh sb="88" eb="90">
      <t>キサイ</t>
    </rPh>
    <rPh sb="115" eb="117">
      <t>リョウキン</t>
    </rPh>
    <rPh sb="117" eb="120">
      <t>カイシュウリツ</t>
    </rPh>
    <rPh sb="129" eb="131">
      <t>イジョウ</t>
    </rPh>
    <rPh sb="178" eb="180">
      <t>シセツ</t>
    </rPh>
    <rPh sb="180" eb="183">
      <t>リヨウリツ</t>
    </rPh>
    <rPh sb="184" eb="186">
      <t>サイダイ</t>
    </rPh>
    <rPh sb="186" eb="189">
      <t>カドウリツ</t>
    </rPh>
    <rPh sb="190" eb="191">
      <t>チカ</t>
    </rPh>
    <rPh sb="192" eb="194">
      <t>ジョウタイ</t>
    </rPh>
    <rPh sb="195" eb="196">
      <t>ツヅ</t>
    </rPh>
    <rPh sb="203" eb="206">
      <t>ロウキュウカ</t>
    </rPh>
    <rPh sb="208" eb="210">
      <t>カンロ</t>
    </rPh>
    <rPh sb="211" eb="213">
      <t>カイシュウ</t>
    </rPh>
    <rPh sb="213" eb="214">
      <t>トウ</t>
    </rPh>
    <rPh sb="215" eb="217">
      <t>ジッシ</t>
    </rPh>
    <rPh sb="219" eb="221">
      <t>ロウスイ</t>
    </rPh>
    <rPh sb="222" eb="224">
      <t>ケイゲン</t>
    </rPh>
    <rPh sb="225" eb="226">
      <t>ツト</t>
    </rPh>
    <rPh sb="228" eb="230">
      <t>ヒツヨウ</t>
    </rPh>
    <phoneticPr fontId="4"/>
  </si>
  <si>
    <t>　施設の利用率が100％に近い状況であり、これをせめて60％前後に下げるには、まず老朽化の進んだ地域の漏水調査等を行い配水管の漏水をなくすることが考えられるが、本町の配水管は、広い範囲で老朽化が著しく進んでいるため、修繕後も新たな漏水が発生する。したがって、管路更新等大規模な事業の実施を検討が必要である。また、一部の地域においては、すでに耐震の配水管を埋設して10年ほど経過したが、現在のところ大きな漏水は見受けられていない。
　また、管路更新事業を施行するためには、莫大な費用がかかる見込みであるため、水道料金の改定を視野に入れた基本計画等を作成する必要性がある。</t>
    <rPh sb="267" eb="269">
      <t>キホン</t>
    </rPh>
    <rPh sb="269" eb="271">
      <t>ケイカク</t>
    </rPh>
    <phoneticPr fontId="4"/>
  </si>
  <si>
    <t xml:space="preserve">　本町の水道会計は比較的安定した経営となっている。しかしながら、施設に関しては老朽化が多く見られるため、耐震化を視野に入れた管路更新事業を早期に実施する必要性があるが、財源の確保、水道料金等の見直しなど検討課題が多く、事業の実施までにはかなりの時間を有する。
　現状の施設での応急修繕を実施することにより現状を維持し、今後の管路更新及び耐震化事業に向けて取り組まなければならない。
</t>
    <rPh sb="143" eb="145">
      <t>ジッシ</t>
    </rPh>
    <rPh sb="152" eb="154">
      <t>ゲンジョウ</t>
    </rPh>
    <rPh sb="155" eb="157">
      <t>イジ</t>
    </rPh>
    <rPh sb="159" eb="161">
      <t>コンゴ</t>
    </rPh>
    <rPh sb="162" eb="164">
      <t>カンロ</t>
    </rPh>
    <rPh sb="164" eb="166">
      <t>コウシン</t>
    </rPh>
    <rPh sb="166" eb="167">
      <t>オヨ</t>
    </rPh>
    <rPh sb="168" eb="171">
      <t>タイシンカ</t>
    </rPh>
    <rPh sb="171" eb="173">
      <t>ジギョウ</t>
    </rPh>
    <rPh sb="174" eb="175">
      <t>ム</t>
    </rPh>
    <rPh sb="177" eb="178">
      <t>ト</t>
    </rPh>
    <rPh sb="179" eb="18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</si>
</sst>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5E-4253-9AE8-7D0AE492BDB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D65E-4253-9AE8-7D0AE492BDB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96.42</c:v>
                </c:pt>
                <c:pt idx="1">
                  <c:v>94.49</c:v>
                </c:pt>
                <c:pt idx="2">
                  <c:v>103.41</c:v>
                </c:pt>
                <c:pt idx="3">
                  <c:v>99.21</c:v>
                </c:pt>
                <c:pt idx="4">
                  <c:v>97.63</c:v>
                </c:pt>
              </c:numCache>
            </c:numRef>
          </c:val>
          <c:extLst>
            <c:ext xmlns:c16="http://schemas.microsoft.com/office/drawing/2014/chart" uri="{C3380CC4-5D6E-409C-BE32-E72D297353CC}">
              <c16:uniqueId val="{00000000-DCB9-4A6E-A2D2-D95F83BACCA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DCB9-4A6E-A2D2-D95F83BACCA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72.11</c:v>
                </c:pt>
                <c:pt idx="1">
                  <c:v>73.84</c:v>
                </c:pt>
                <c:pt idx="2">
                  <c:v>70.959999999999994</c:v>
                </c:pt>
                <c:pt idx="3">
                  <c:v>73.37</c:v>
                </c:pt>
                <c:pt idx="4">
                  <c:v>73.02</c:v>
                </c:pt>
              </c:numCache>
            </c:numRef>
          </c:val>
          <c:extLst>
            <c:ext xmlns:c16="http://schemas.microsoft.com/office/drawing/2014/chart" uri="{C3380CC4-5D6E-409C-BE32-E72D297353CC}">
              <c16:uniqueId val="{00000000-A211-4AD2-97D6-0BF37AB2A66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A211-4AD2-97D6-0BF37AB2A66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114.23</c:v>
                </c:pt>
                <c:pt idx="1">
                  <c:v>115.73</c:v>
                </c:pt>
                <c:pt idx="2">
                  <c:v>117.04</c:v>
                </c:pt>
                <c:pt idx="3">
                  <c:v>108.75</c:v>
                </c:pt>
                <c:pt idx="4">
                  <c:v>115.11</c:v>
                </c:pt>
              </c:numCache>
            </c:numRef>
          </c:val>
          <c:extLst>
            <c:ext xmlns:c16="http://schemas.microsoft.com/office/drawing/2014/chart" uri="{C3380CC4-5D6E-409C-BE32-E72D297353CC}">
              <c16:uniqueId val="{00000000-94A6-4113-AA6F-FCE76A4C4AF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94A6-4113-AA6F-FCE76A4C4AF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5-47E2-AEBA-A434B1C8F7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5-47E2-AEBA-A434B1C8F7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3-4C7E-8EE8-58F17F3C27D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3-4C7E-8EE8-58F17F3C27D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D-4343-B9CE-E62DEBC9171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D-4343-B9CE-E62DEBC9171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B-4871-940D-BB7B68E2507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B-4871-940D-BB7B68E2507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436.72</c:v>
                </c:pt>
                <c:pt idx="1">
                  <c:v>387.65</c:v>
                </c:pt>
                <c:pt idx="2">
                  <c:v>325.76</c:v>
                </c:pt>
                <c:pt idx="3">
                  <c:v>278.92</c:v>
                </c:pt>
                <c:pt idx="4">
                  <c:v>236.1</c:v>
                </c:pt>
              </c:numCache>
            </c:numRef>
          </c:val>
          <c:extLst>
            <c:ext xmlns:c16="http://schemas.microsoft.com/office/drawing/2014/chart" uri="{C3380CC4-5D6E-409C-BE32-E72D297353CC}">
              <c16:uniqueId val="{00000000-F080-4D61-837A-9CC96F15616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F080-4D61-837A-9CC96F15616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113.36</c:v>
                </c:pt>
                <c:pt idx="1">
                  <c:v>115.51</c:v>
                </c:pt>
                <c:pt idx="2">
                  <c:v>116.92</c:v>
                </c:pt>
                <c:pt idx="3">
                  <c:v>108.47</c:v>
                </c:pt>
                <c:pt idx="4">
                  <c:v>114.86</c:v>
                </c:pt>
              </c:numCache>
            </c:numRef>
          </c:val>
          <c:extLst>
            <c:ext xmlns:c16="http://schemas.microsoft.com/office/drawing/2014/chart" uri="{C3380CC4-5D6E-409C-BE32-E72D297353CC}">
              <c16:uniqueId val="{00000000-E9DB-4D5E-BDC1-C9032D8CF7F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9DB-4D5E-BDC1-C9032D8CF7F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153.94</c:v>
                </c:pt>
                <c:pt idx="1">
                  <c:v>151.79</c:v>
                </c:pt>
                <c:pt idx="2">
                  <c:v>148.86000000000001</c:v>
                </c:pt>
                <c:pt idx="3">
                  <c:v>162.06</c:v>
                </c:pt>
                <c:pt idx="4">
                  <c:v>156.74</c:v>
                </c:pt>
              </c:numCache>
            </c:numRef>
          </c:val>
          <c:extLst>
            <c:ext xmlns:c16="http://schemas.microsoft.com/office/drawing/2014/chart" uri="{C3380CC4-5D6E-409C-BE32-E72D297353CC}">
              <c16:uniqueId val="{00000000-4C9F-49E2-97A4-59F6981E3AA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4C9F-49E2-97A4-59F6981E3AA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松野町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3920</v>
      </c>
      <c r="AM8" s="51"/>
      <c r="AN8" s="51"/>
      <c r="AO8" s="51"/>
      <c r="AP8" s="51"/>
      <c r="AQ8" s="51"/>
      <c r="AR8" s="51"/>
      <c r="AS8" s="51"/>
      <c r="AT8" s="47">
        <f>データ!$S$6</f>
        <v>98.45</v>
      </c>
      <c r="AU8" s="47"/>
      <c r="AV8" s="47"/>
      <c r="AW8" s="47"/>
      <c r="AX8" s="47"/>
      <c r="AY8" s="47"/>
      <c r="AZ8" s="47"/>
      <c r="BA8" s="47"/>
      <c r="BB8" s="47">
        <f>データ!$T$6</f>
        <v>39.82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99.77</v>
      </c>
      <c r="Q10" s="47"/>
      <c r="R10" s="47"/>
      <c r="S10" s="47"/>
      <c r="T10" s="47"/>
      <c r="U10" s="47"/>
      <c r="V10" s="47"/>
      <c r="W10" s="51">
        <f>データ!$Q$6</f>
        <v>3320</v>
      </c>
      <c r="X10" s="51"/>
      <c r="Y10" s="51"/>
      <c r="Z10" s="51"/>
      <c r="AA10" s="51"/>
      <c r="AB10" s="51"/>
      <c r="AC10" s="51"/>
      <c r="AD10" s="2"/>
      <c r="AE10" s="2"/>
      <c r="AF10" s="2"/>
      <c r="AG10" s="2"/>
      <c r="AH10" s="2"/>
      <c r="AI10" s="2"/>
      <c r="AJ10" s="2"/>
      <c r="AK10" s="2"/>
      <c r="AL10" s="51">
        <f>データ!$U$6</f>
        <v>3833</v>
      </c>
      <c r="AM10" s="51"/>
      <c r="AN10" s="51"/>
      <c r="AO10" s="51"/>
      <c r="AP10" s="51"/>
      <c r="AQ10" s="51"/>
      <c r="AR10" s="51"/>
      <c r="AS10" s="51"/>
      <c r="AT10" s="47">
        <f>データ!$V$6</f>
        <v>80.239999999999995</v>
      </c>
      <c r="AU10" s="47"/>
      <c r="AV10" s="47"/>
      <c r="AW10" s="47"/>
      <c r="AX10" s="47"/>
      <c r="AY10" s="47"/>
      <c r="AZ10" s="47"/>
      <c r="BA10" s="47"/>
      <c r="BB10" s="47">
        <f>データ!$W$6</f>
        <v>47.77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tc0Djc2ePOPqVCcg/aQBMjlwWSn2CePNzbuNDfwC4clBUUjqDORlwZCR5R2kc3u2lUq1en/6C/3jLoifsejAsw==" saltValue="cOpzfrCvMqCAPn5mJeS8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384844</v>
      </c>
      <c r="D6" s="34">
        <f t="shared" si="3"/>
        <v>47</v>
      </c>
      <c r="E6" s="34">
        <f t="shared" si="3"/>
        <v>1</v>
      </c>
      <c r="F6" s="34">
        <f t="shared" si="3"/>
        <v>0</v>
      </c>
      <c r="G6" s="34">
        <f t="shared" si="3"/>
        <v>0</v>
      </c>
      <c r="H6" s="34" t="str">
        <f t="shared" si="3"/>
        <v>愛媛県　松野町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99.77</v>
      </c>
      <c r="Q6" s="35">
        <f t="shared" si="3"/>
        <v>3320</v>
      </c>
      <c r="R6" s="35">
        <f t="shared" si="3"/>
        <v>3920</v>
      </c>
      <c r="S6" s="35">
        <f t="shared" si="3"/>
        <v>98.45</v>
      </c>
      <c r="T6" s="35">
        <f t="shared" si="3"/>
        <v>39.82</v>
      </c>
      <c r="U6" s="35">
        <f t="shared" si="3"/>
        <v>3833</v>
      </c>
      <c r="V6" s="35">
        <f t="shared" si="3"/>
        <v>80.239999999999995</v>
      </c>
      <c r="W6" s="35">
        <f t="shared" si="3"/>
        <v>47.77</v>
      </c>
      <c r="X6" s="36">
        <f>IF(X7="",NA(),X7)</f>
        <v>114.23</v>
      </c>
      <c r="Y6" s="36">
        <f t="shared" ref="Y6:AG6" si="4">IF(Y7="",NA(),Y7)</f>
        <v>115.73</v>
      </c>
      <c r="Z6" s="36">
        <f t="shared" si="4"/>
        <v>117.04</v>
      </c>
      <c r="AA6" s="36">
        <f t="shared" si="4"/>
        <v>108.75</v>
      </c>
      <c r="AB6" s="36">
        <f t="shared" si="4"/>
        <v>115.11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436.72</v>
      </c>
      <c r="BF6" s="36">
        <f t="shared" ref="BF6:BN6" si="7">IF(BF7="",NA(),BF7)</f>
        <v>387.65</v>
      </c>
      <c r="BG6" s="36">
        <f t="shared" si="7"/>
        <v>325.76</v>
      </c>
      <c r="BH6" s="36">
        <f t="shared" si="7"/>
        <v>278.92</v>
      </c>
      <c r="BI6" s="36">
        <f t="shared" si="7"/>
        <v>236.1</v>
      </c>
      <c r="BJ6" s="36">
        <f t="shared" si="7"/>
        <v>1134.67</v>
      </c>
      <c r="BK6" s="36">
        <f t="shared" si="7"/>
        <v>1144.79</v>
      </c>
      <c r="BL6" s="36">
        <f t="shared" si="7"/>
        <v>1061.58</v>
      </c>
      <c r="BM6" s="36">
        <f t="shared" si="7"/>
        <v>1007.7</v>
      </c>
      <c r="BN6" s="36">
        <f t="shared" si="7"/>
        <v>1018.52</v>
      </c>
      <c r="BO6" s="35" t="str">
        <f>IF(BO7="","",IF(BO7="-","【-】","【"&amp;SUBSTITUTE(TEXT(BO7,"#,##0.00"),"-","△")&amp;"】"))</f>
        <v>【1,084.05】</v>
      </c>
      <c r="BP6" s="36">
        <f>IF(BP7="",NA(),BP7)</f>
        <v>113.36</v>
      </c>
      <c r="BQ6" s="36">
        <f t="shared" ref="BQ6:BY6" si="8">IF(BQ7="",NA(),BQ7)</f>
        <v>115.51</v>
      </c>
      <c r="BR6" s="36">
        <f t="shared" si="8"/>
        <v>116.92</v>
      </c>
      <c r="BS6" s="36">
        <f t="shared" si="8"/>
        <v>108.47</v>
      </c>
      <c r="BT6" s="36">
        <f t="shared" si="8"/>
        <v>114.86</v>
      </c>
      <c r="BU6" s="36">
        <f t="shared" si="8"/>
        <v>40.6</v>
      </c>
      <c r="BV6" s="36">
        <f t="shared" si="8"/>
        <v>56.04</v>
      </c>
      <c r="BW6" s="36">
        <f t="shared" si="8"/>
        <v>58.52</v>
      </c>
      <c r="BX6" s="36">
        <f t="shared" si="8"/>
        <v>59.22</v>
      </c>
      <c r="BY6" s="36">
        <f t="shared" si="8"/>
        <v>58.79</v>
      </c>
      <c r="BZ6" s="35" t="str">
        <f>IF(BZ7="","",IF(BZ7="-","【-】","【"&amp;SUBSTITUTE(TEXT(BZ7,"#,##0.00"),"-","△")&amp;"】"))</f>
        <v>【53.46】</v>
      </c>
      <c r="CA6" s="36">
        <f>IF(CA7="",NA(),CA7)</f>
        <v>153.94</v>
      </c>
      <c r="CB6" s="36">
        <f t="shared" ref="CB6:CJ6" si="9">IF(CB7="",NA(),CB7)</f>
        <v>151.79</v>
      </c>
      <c r="CC6" s="36">
        <f t="shared" si="9"/>
        <v>148.86000000000001</v>
      </c>
      <c r="CD6" s="36">
        <f t="shared" si="9"/>
        <v>162.06</v>
      </c>
      <c r="CE6" s="36">
        <f t="shared" si="9"/>
        <v>156.74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96.42</v>
      </c>
      <c r="CM6" s="36">
        <f t="shared" ref="CM6:CU6" si="10">IF(CM7="",NA(),CM7)</f>
        <v>94.49</v>
      </c>
      <c r="CN6" s="36">
        <f t="shared" si="10"/>
        <v>103.41</v>
      </c>
      <c r="CO6" s="36">
        <f t="shared" si="10"/>
        <v>99.21</v>
      </c>
      <c r="CP6" s="36">
        <f t="shared" si="10"/>
        <v>97.63</v>
      </c>
      <c r="CQ6" s="36">
        <f t="shared" si="10"/>
        <v>57.29</v>
      </c>
      <c r="CR6" s="36">
        <f t="shared" si="10"/>
        <v>55.9</v>
      </c>
      <c r="CS6" s="36">
        <f t="shared" si="10"/>
        <v>57.3</v>
      </c>
      <c r="CT6" s="36">
        <f t="shared" si="10"/>
        <v>56.76</v>
      </c>
      <c r="CU6" s="36">
        <f t="shared" si="10"/>
        <v>56.04</v>
      </c>
      <c r="CV6" s="35" t="str">
        <f>IF(CV7="","",IF(CV7="-","【-】","【"&amp;SUBSTITUTE(TEXT(CV7,"#,##0.00"),"-","△")&amp;"】"))</f>
        <v>【54.90】</v>
      </c>
      <c r="CW6" s="36">
        <f>IF(CW7="",NA(),CW7)</f>
        <v>72.11</v>
      </c>
      <c r="CX6" s="36">
        <f t="shared" ref="CX6:DF6" si="11">IF(CX7="",NA(),CX7)</f>
        <v>73.84</v>
      </c>
      <c r="CY6" s="36">
        <f t="shared" si="11"/>
        <v>70.959999999999994</v>
      </c>
      <c r="CZ6" s="36">
        <f t="shared" si="11"/>
        <v>73.37</v>
      </c>
      <c r="DA6" s="36">
        <f t="shared" si="11"/>
        <v>73.02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384844</v>
      </c>
      <c r="D7" s="38">
        <v>47</v>
      </c>
      <c r="E7" s="38">
        <v>1</v>
      </c>
      <c r="F7" s="38">
        <v>0</v>
      </c>
      <c r="G7" s="38">
        <v>0</v>
      </c>
      <c r="H7" s="38" t="s">
        <v>97</v>
      </c>
      <c r="I7" s="38" t="s">
        <v>98</v>
      </c>
      <c r="J7" s="38" t="s">
        <v>99</v>
      </c>
      <c r="K7" s="38" t="s">
        <v>100</v>
      </c>
      <c r="L7" s="38" t="s">
        <v>101</v>
      </c>
      <c r="M7" s="38" t="s">
        <v>102</v>
      </c>
      <c r="N7" s="39" t="s">
        <v>103</v>
      </c>
      <c r="O7" s="39" t="s">
        <v>104</v>
      </c>
      <c r="P7" s="39">
        <v>99.77</v>
      </c>
      <c r="Q7" s="39">
        <v>3320</v>
      </c>
      <c r="R7" s="39">
        <v>3920</v>
      </c>
      <c r="S7" s="39">
        <v>98.45</v>
      </c>
      <c r="T7" s="39">
        <v>39.82</v>
      </c>
      <c r="U7" s="39">
        <v>3833</v>
      </c>
      <c r="V7" s="39">
        <v>80.239999999999995</v>
      </c>
      <c r="W7" s="39">
        <v>47.77</v>
      </c>
      <c r="X7" s="39">
        <v>114.23</v>
      </c>
      <c r="Y7" s="39">
        <v>115.73</v>
      </c>
      <c r="Z7" s="39">
        <v>117.04</v>
      </c>
      <c r="AA7" s="39">
        <v>108.75</v>
      </c>
      <c r="AB7" s="39">
        <v>115.11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436.72</v>
      </c>
      <c r="BF7" s="39">
        <v>387.65</v>
      </c>
      <c r="BG7" s="39">
        <v>325.76</v>
      </c>
      <c r="BH7" s="39">
        <v>278.92</v>
      </c>
      <c r="BI7" s="39">
        <v>236.1</v>
      </c>
      <c r="BJ7" s="39">
        <v>1134.67</v>
      </c>
      <c r="BK7" s="39">
        <v>1144.79</v>
      </c>
      <c r="BL7" s="39">
        <v>1061.58</v>
      </c>
      <c r="BM7" s="39">
        <v>1007.7</v>
      </c>
      <c r="BN7" s="39">
        <v>1018.52</v>
      </c>
      <c r="BO7" s="39">
        <v>1084.05</v>
      </c>
      <c r="BP7" s="39">
        <v>113.36</v>
      </c>
      <c r="BQ7" s="39">
        <v>115.51</v>
      </c>
      <c r="BR7" s="39">
        <v>116.92</v>
      </c>
      <c r="BS7" s="39">
        <v>108.47</v>
      </c>
      <c r="BT7" s="39">
        <v>114.86</v>
      </c>
      <c r="BU7" s="39">
        <v>40.6</v>
      </c>
      <c r="BV7" s="39">
        <v>56.04</v>
      </c>
      <c r="BW7" s="39">
        <v>58.52</v>
      </c>
      <c r="BX7" s="39">
        <v>59.22</v>
      </c>
      <c r="BY7" s="39">
        <v>58.79</v>
      </c>
      <c r="BZ7" s="39">
        <v>53.46</v>
      </c>
      <c r="CA7" s="39">
        <v>153.94</v>
      </c>
      <c r="CB7" s="39">
        <v>151.79</v>
      </c>
      <c r="CC7" s="39">
        <v>148.86000000000001</v>
      </c>
      <c r="CD7" s="39">
        <v>162.06</v>
      </c>
      <c r="CE7" s="39">
        <v>156.74</v>
      </c>
      <c r="CF7" s="39">
        <v>440.03</v>
      </c>
      <c r="CG7" s="39">
        <v>304.35000000000002</v>
      </c>
      <c r="CH7" s="39">
        <v>296.3</v>
      </c>
      <c r="CI7" s="39">
        <v>292.89999999999998</v>
      </c>
      <c r="CJ7" s="39">
        <v>298.25</v>
      </c>
      <c r="CK7" s="39">
        <v>300.47000000000003</v>
      </c>
      <c r="CL7" s="39">
        <v>96.42</v>
      </c>
      <c r="CM7" s="39">
        <v>94.49</v>
      </c>
      <c r="CN7" s="39">
        <v>103.41</v>
      </c>
      <c r="CO7" s="39">
        <v>99.21</v>
      </c>
      <c r="CP7" s="39">
        <v>97.63</v>
      </c>
      <c r="CQ7" s="39">
        <v>57.29</v>
      </c>
      <c r="CR7" s="39">
        <v>55.9</v>
      </c>
      <c r="CS7" s="39">
        <v>57.3</v>
      </c>
      <c r="CT7" s="39">
        <v>56.76</v>
      </c>
      <c r="CU7" s="39">
        <v>56.04</v>
      </c>
      <c r="CV7" s="39">
        <v>54.9</v>
      </c>
      <c r="CW7" s="39">
        <v>72.11</v>
      </c>
      <c r="CX7" s="39">
        <v>73.84</v>
      </c>
      <c r="CY7" s="39">
        <v>70.959999999999994</v>
      </c>
      <c r="CZ7" s="39">
        <v>73.37</v>
      </c>
      <c r="DA7" s="39">
        <v>73.02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松野町</cp:lastModifiedBy>
  <cp:lastPrinted>2021-02-08T01:07:04Z</cp:lastPrinted>
  <dcterms:created xsi:type="dcterms:W3CDTF">2020-12-04T02:22:10Z</dcterms:created>
  <dcterms:modified xsi:type="dcterms:W3CDTF">2021-02-08T02:46:18Z</dcterms:modified>
  <cp:category/>
</cp:coreProperties>
</file>