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15 砥部町〇\"/>
    </mc:Choice>
  </mc:AlternateContent>
  <workbookProtection workbookAlgorithmName="SHA-512" workbookHashValue="qotM4TYl8ZXAesqezlY4z4SZ/z4S7doh1+fIOM/8jAkk0B6LriXst+oVyoWwTs9KyQtnENm5c+vI98H4s32Uug==" workbookSaltValue="Ou5ReXuFWP8dogqtZhGo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<sst xmlns="http://schemas.openxmlformats.org/spreadsheetml/2006/main" count="231" uniqueCount="117">
  <si>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</si>
  <si>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</si>
  <si>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</si>
  <si>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</si>
  <si>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</si>
  <si>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</si>
  <si>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</si>
  <si>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</si>
  <si>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</si>
  <si>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</si>
  <si>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</si>
  <si>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</si>
  <si>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</si>
  <si>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</si>
  <si>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</si>
  <si>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</si>
  <si>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</si>
  <si>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</si>
  <si>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</si>
  <si>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</si>
  <si>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</si>
  <si>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</si>
  <si>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</si>
  <si>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</si>
  <si>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</si>
  <si>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</si>
  <si>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</si>
  <si>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</si>
  <si>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</si>
  <si>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</si>
  <si>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</si>
  <si>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</si>
  <si>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</si>
  <si>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</si>
  <si>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</si>
  <si>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</si>
  <si>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</si>
  <si>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</si>
  <si>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</si>
  <si>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</si>
  <si>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</si>
  <si>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</si>
  <si>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</si>
  <si>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</si>
  <si>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</si>
  <si>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</si>
  <si>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</si>
  <si>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</si>
  <si>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</si>
  <si>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</si>
  <si>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</si>
  <si>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</si>
  <si>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</si>
  <si>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</si>
  <si>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</si>
  <si>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</si>
  <si>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</si>
  <si>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</si>
  <si>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</si>
  <si>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</si>
  <si>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</si>
  <si>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</si>
  <si>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</si>
  <si>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</si>
  <si>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</si>
  <si>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</si>
  <si>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</si>
  <si>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</si>
  <si>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</si>
  <si>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</si>
  <si>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</si>
  <si>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</si>
  <si>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</si>
  <si>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</si>
  <si>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</si>
  <si>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</si>
  <si>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</si>
  <si>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</si>
  <si>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</si>
  <si>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</si>
  <si>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</si>
  <si>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</si>
  <si>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</si>
  <si>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</si>
  <si>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</si>
  <si>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</si>
  <si>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</si>
  <si>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</si>
  <si>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</si>
  <si>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</si>
  <si>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</si>
  <si>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</si>
  <si>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</si>
  <si>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</si>
  <si>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</si>
  <si>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</si>
  <si>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</si>
  <si>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</si>
  <si>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</si>
  <si>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</si>
  <si>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</si>
  <si>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</si>
  <si>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</si>
  <si>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</si>
  <si>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</si>
  <si>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</si>
  <si>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</si>
  <si>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</si>
  <si>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</si>
  <si>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</si>
  <si>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</si>
  <si>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</si>
  <si>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</si>
  <si>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</si>
  <si>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都市計画区域内を中心に効率的な整備を行っており、整備区域も拡大している。また、今年度より松山市の一部地域から排出される汚水の処理を当町で受託することにより、利用料収入は順調に増加している。一方、汚水処理水量の増加による処理場費、取得資産の減価償却費等も増加傾向にある。また、借金の返済にあたる企業債の償還も年々増加している。
　今後も事業計画の見直しを行いながら、10年概成を見据え、費用対効果を踏まえた効率的な整備、効果的な経営を行う必要がある。
</t>
    <rPh sb="1" eb="3">
      <t>トシ</t>
    </rPh>
    <phoneticPr fontId="4"/>
  </si>
  <si>
    <r>
      <rPr>
        <b/>
        <sz val="9"/>
        <color theme="1"/>
        <rFont val="ＭＳ ゴシック"/>
        <family val="3"/>
        <charset val="128"/>
      </rPr>
      <t>①　経常収支比率について</t>
    </r>
    <r>
      <rPr>
        <sz val="9"/>
        <color theme="1"/>
        <rFont val="ＭＳ ゴシック"/>
        <family val="3"/>
        <charset val="128"/>
      </rPr>
      <t xml:space="preserve">
　整備途中であり、収入も年々増加している。比率は100％を超えているが、財政部局との協議により、経営費の不足分（基準外繰入）として一般会計から補てんしている。
</t>
    </r>
    <r>
      <rPr>
        <b/>
        <sz val="9"/>
        <color theme="1"/>
        <rFont val="ＭＳ ゴシック"/>
        <family val="3"/>
        <charset val="128"/>
      </rPr>
      <t>②　累積欠損金比率について</t>
    </r>
    <r>
      <rPr>
        <sz val="9"/>
        <color theme="1"/>
        <rFont val="ＭＳ ゴシック"/>
        <family val="3"/>
        <charset val="128"/>
      </rPr>
      <t xml:space="preserve">
　供用開始から間もないため、経営不足分を一般会計から補てんしているため欠損金は発生していない。
</t>
    </r>
    <r>
      <rPr>
        <b/>
        <sz val="9"/>
        <color theme="1"/>
        <rFont val="ＭＳ ゴシック"/>
        <family val="3"/>
        <charset val="128"/>
      </rPr>
      <t>③　流動比率について</t>
    </r>
    <r>
      <rPr>
        <sz val="9"/>
        <color theme="1"/>
        <rFont val="ＭＳ ゴシック"/>
        <family val="3"/>
        <charset val="128"/>
      </rPr>
      <t xml:space="preserve">
　企業債の償還が大半を占めており、現状では一定資金の確保はできている。今後も事業拡大により、償還額も増加していくことから、健全運営により資金の確保、未収金の回収に努める。
</t>
    </r>
    <r>
      <rPr>
        <b/>
        <sz val="9"/>
        <color theme="1"/>
        <rFont val="ＭＳ ゴシック"/>
        <family val="3"/>
        <charset val="128"/>
      </rPr>
      <t>④　企業債残高対事業規模比率について</t>
    </r>
    <r>
      <rPr>
        <sz val="9"/>
        <color theme="1"/>
        <rFont val="ＭＳ ゴシック"/>
        <family val="3"/>
        <charset val="128"/>
      </rPr>
      <t xml:space="preserve">
　普及率が低いこともあり、料金収入が十分に得られない状況のため、経営不足分は一般会計がすべて負担しているが、今後料金収入の増加に伴い負担率が発生する見込みである。
</t>
    </r>
    <r>
      <rPr>
        <b/>
        <sz val="9"/>
        <color theme="1"/>
        <rFont val="ＭＳ ゴシック"/>
        <family val="3"/>
        <charset val="128"/>
      </rPr>
      <t>⑤　経費回収率について</t>
    </r>
    <r>
      <rPr>
        <sz val="9"/>
        <color theme="1"/>
        <rFont val="ＭＳ ゴシック"/>
        <family val="3"/>
        <charset val="128"/>
      </rPr>
      <t xml:space="preserve">
　有収水量の増加に伴い、料金収入は増加している。同様に処理場費も増加することが予想されるため、適正管理及び経費節減を行い、経費回収率の向上を目指す。
</t>
    </r>
    <r>
      <rPr>
        <b/>
        <sz val="9"/>
        <color theme="1"/>
        <rFont val="ＭＳ ゴシック"/>
        <family val="3"/>
        <charset val="128"/>
      </rPr>
      <t>⑥　汚水処理原価について</t>
    </r>
    <r>
      <rPr>
        <sz val="9"/>
        <color theme="1"/>
        <rFont val="ＭＳ ゴシック"/>
        <family val="3"/>
        <charset val="128"/>
      </rPr>
      <t xml:space="preserve">
　普及率は年々上昇しているが、整備途中であることから投入コストに見合った収入が見込めないため、高めの数値となっている。汚水処理水量の増加に伴い、汚泥処分費及び動力費が増加しているため、コスト削減を意識した経営が必要である。
</t>
    </r>
    <r>
      <rPr>
        <b/>
        <sz val="9"/>
        <color theme="1"/>
        <rFont val="ＭＳ ゴシック"/>
        <family val="3"/>
        <charset val="128"/>
      </rPr>
      <t>⑦　施設の利用率について</t>
    </r>
    <r>
      <rPr>
        <sz val="9"/>
        <color theme="1"/>
        <rFont val="ＭＳ ゴシック"/>
        <family val="3"/>
        <charset val="128"/>
      </rPr>
      <t xml:space="preserve">
　整備拡大により接続戸数は増加している。引き続き住宅密集地域を優先し効率的な整備を実施し、利用率の向上を図る。
</t>
    </r>
    <r>
      <rPr>
        <b/>
        <sz val="9"/>
        <color theme="1"/>
        <rFont val="ＭＳ ゴシック"/>
        <family val="3"/>
        <charset val="128"/>
      </rPr>
      <t>⑧　水洗化率について</t>
    </r>
    <r>
      <rPr>
        <sz val="9"/>
        <color theme="1"/>
        <rFont val="ＭＳ ゴシック"/>
        <family val="3"/>
        <charset val="128"/>
      </rPr>
      <t xml:space="preserve">
　処理区域名において、浄化槽や汲取りトイレを使用している未接続者がいるため、前年度と同様に「下水道の日」の啓発活動として戸別訪問を実施し、接続推進を継続している。</t>
    </r>
    <rPh sb="2" eb="4">
      <t>ケイジョウ</t>
    </rPh>
    <rPh sb="4" eb="6">
      <t>シュウシ</t>
    </rPh>
    <rPh sb="6" eb="8">
      <t>ヒリツ</t>
    </rPh>
    <rPh sb="14" eb="16">
      <t>セイビ</t>
    </rPh>
    <rPh sb="16" eb="18">
      <t>トチュウ</t>
    </rPh>
    <rPh sb="22" eb="24">
      <t>シュウニュウ</t>
    </rPh>
    <rPh sb="25" eb="27">
      <t>ネンネン</t>
    </rPh>
    <rPh sb="27" eb="29">
      <t>ゾウカ</t>
    </rPh>
    <rPh sb="34" eb="36">
      <t>ヒリツ</t>
    </rPh>
    <rPh sb="42" eb="43">
      <t>コ</t>
    </rPh>
    <rPh sb="49" eb="51">
      <t>ザイセイ</t>
    </rPh>
    <rPh sb="51" eb="52">
      <t>ブ</t>
    </rPh>
    <rPh sb="52" eb="53">
      <t>キョク</t>
    </rPh>
    <rPh sb="55" eb="57">
      <t>キョウギ</t>
    </rPh>
    <rPh sb="61" eb="63">
      <t>ケイエイ</t>
    </rPh>
    <rPh sb="63" eb="64">
      <t>ヒ</t>
    </rPh>
    <rPh sb="65" eb="68">
      <t>フソクブン</t>
    </rPh>
    <rPh sb="69" eb="71">
      <t>キジュン</t>
    </rPh>
    <rPh sb="71" eb="72">
      <t>ガイ</t>
    </rPh>
    <rPh sb="72" eb="74">
      <t>クリイレ</t>
    </rPh>
    <rPh sb="78" eb="80">
      <t>イッパン</t>
    </rPh>
    <rPh sb="80" eb="82">
      <t>カイケイ</t>
    </rPh>
    <rPh sb="84" eb="85">
      <t>ホ</t>
    </rPh>
    <rPh sb="95" eb="97">
      <t>ルイセキ</t>
    </rPh>
    <rPh sb="97" eb="99">
      <t>ケッソン</t>
    </rPh>
    <rPh sb="99" eb="100">
      <t>キン</t>
    </rPh>
    <rPh sb="100" eb="102">
      <t>ヒリツ</t>
    </rPh>
    <rPh sb="108" eb="110">
      <t>キョウヨウ</t>
    </rPh>
    <rPh sb="110" eb="112">
      <t>カイシ</t>
    </rPh>
    <rPh sb="114" eb="115">
      <t>マ</t>
    </rPh>
    <rPh sb="121" eb="123">
      <t>ケイエイ</t>
    </rPh>
    <rPh sb="123" eb="126">
      <t>フソクブン</t>
    </rPh>
    <rPh sb="127" eb="129">
      <t>イッパン</t>
    </rPh>
    <rPh sb="129" eb="131">
      <t>カイケイ</t>
    </rPh>
    <rPh sb="133" eb="134">
      <t>ホ</t>
    </rPh>
    <rPh sb="142" eb="144">
      <t>ケッソン</t>
    </rPh>
    <rPh sb="144" eb="145">
      <t>キン</t>
    </rPh>
    <rPh sb="146" eb="148">
      <t>ハッセイ</t>
    </rPh>
    <rPh sb="157" eb="159">
      <t>リュウドウ</t>
    </rPh>
    <rPh sb="159" eb="161">
      <t>ヒリツ</t>
    </rPh>
    <rPh sb="167" eb="169">
      <t>キギョウ</t>
    </rPh>
    <rPh sb="169" eb="170">
      <t>サイ</t>
    </rPh>
    <rPh sb="171" eb="173">
      <t>ショウカン</t>
    </rPh>
    <rPh sb="174" eb="176">
      <t>タイハン</t>
    </rPh>
    <rPh sb="177" eb="178">
      <t>シ</t>
    </rPh>
    <rPh sb="183" eb="185">
      <t>ゲンジョウ</t>
    </rPh>
    <rPh sb="187" eb="189">
      <t>イッテイ</t>
    </rPh>
    <rPh sb="189" eb="191">
      <t>シキン</t>
    </rPh>
    <rPh sb="192" eb="194">
      <t>カクホ</t>
    </rPh>
    <rPh sb="201" eb="203">
      <t>コンゴ</t>
    </rPh>
    <rPh sb="204" eb="206">
      <t>ジギョウ</t>
    </rPh>
    <rPh sb="206" eb="208">
      <t>カクダイ</t>
    </rPh>
    <rPh sb="212" eb="214">
      <t>ショウカン</t>
    </rPh>
    <rPh sb="214" eb="215">
      <t>ガク</t>
    </rPh>
    <rPh sb="216" eb="218">
      <t>ゾウカ</t>
    </rPh>
    <rPh sb="227" eb="229">
      <t>ケンゼン</t>
    </rPh>
    <rPh sb="229" eb="231">
      <t>ウンエイ</t>
    </rPh>
    <rPh sb="234" eb="236">
      <t>シキン</t>
    </rPh>
    <rPh sb="237" eb="239">
      <t>カクホ</t>
    </rPh>
    <rPh sb="240" eb="243">
      <t>ミシュウキン</t>
    </rPh>
    <rPh sb="244" eb="246">
      <t>カイシュウ</t>
    </rPh>
    <rPh sb="247" eb="248">
      <t>ツト</t>
    </rPh>
    <rPh sb="254" eb="256">
      <t>キギョウ</t>
    </rPh>
    <rPh sb="256" eb="257">
      <t>サイ</t>
    </rPh>
    <rPh sb="257" eb="259">
      <t>ザンダカ</t>
    </rPh>
    <rPh sb="259" eb="260">
      <t>タイ</t>
    </rPh>
    <rPh sb="260" eb="262">
      <t>ジギョウ</t>
    </rPh>
    <rPh sb="262" eb="264">
      <t>キボ</t>
    </rPh>
    <rPh sb="264" eb="266">
      <t>ヒリツ</t>
    </rPh>
    <rPh sb="272" eb="274">
      <t>フキュウ</t>
    </rPh>
    <rPh sb="274" eb="275">
      <t>リツ</t>
    </rPh>
    <rPh sb="276" eb="277">
      <t>ヒク</t>
    </rPh>
    <rPh sb="284" eb="286">
      <t>リョウキン</t>
    </rPh>
    <rPh sb="286" eb="288">
      <t>シュウニュウ</t>
    </rPh>
    <rPh sb="289" eb="291">
      <t>ジュウブン</t>
    </rPh>
    <rPh sb="292" eb="293">
      <t>エ</t>
    </rPh>
    <rPh sb="297" eb="299">
      <t>ジョウキョウ</t>
    </rPh>
    <rPh sb="303" eb="305">
      <t>ケイエイ</t>
    </rPh>
    <rPh sb="305" eb="308">
      <t>フソクブン</t>
    </rPh>
    <rPh sb="309" eb="311">
      <t>イッパン</t>
    </rPh>
    <rPh sb="311" eb="313">
      <t>カイケイ</t>
    </rPh>
    <rPh sb="317" eb="319">
      <t>フタン</t>
    </rPh>
    <rPh sb="325" eb="327">
      <t>コンゴ</t>
    </rPh>
    <rPh sb="327" eb="329">
      <t>リョウキン</t>
    </rPh>
    <rPh sb="329" eb="331">
      <t>シュウニュウ</t>
    </rPh>
    <rPh sb="332" eb="334">
      <t>ゾウカ</t>
    </rPh>
    <rPh sb="335" eb="336">
      <t>トモナ</t>
    </rPh>
    <rPh sb="337" eb="339">
      <t>フタン</t>
    </rPh>
    <rPh sb="339" eb="340">
      <t>リツ</t>
    </rPh>
    <rPh sb="341" eb="343">
      <t>ハッセイ</t>
    </rPh>
    <rPh sb="345" eb="347">
      <t>ミコ</t>
    </rPh>
    <rPh sb="355" eb="357">
      <t>ケイヒ</t>
    </rPh>
    <rPh sb="357" eb="359">
      <t>カイシュウ</t>
    </rPh>
    <rPh sb="359" eb="360">
      <t>リツ</t>
    </rPh>
    <rPh sb="366" eb="367">
      <t>ユウ</t>
    </rPh>
    <rPh sb="367" eb="368">
      <t>シュウ</t>
    </rPh>
    <rPh sb="368" eb="370">
      <t>スイリョウ</t>
    </rPh>
    <rPh sb="371" eb="373">
      <t>ゾウカ</t>
    </rPh>
    <rPh sb="374" eb="375">
      <t>トモナ</t>
    </rPh>
    <rPh sb="377" eb="379">
      <t>リョウキン</t>
    </rPh>
    <rPh sb="379" eb="381">
      <t>シュウニュウ</t>
    </rPh>
    <rPh sb="382" eb="384">
      <t>ゾウカ</t>
    </rPh>
    <rPh sb="389" eb="391">
      <t>ドウヨウ</t>
    </rPh>
    <rPh sb="392" eb="395">
      <t>ショリジョウ</t>
    </rPh>
    <rPh sb="395" eb="396">
      <t>ヒ</t>
    </rPh>
    <rPh sb="397" eb="399">
      <t>ゾウカ</t>
    </rPh>
    <rPh sb="404" eb="406">
      <t>ヨソウ</t>
    </rPh>
    <rPh sb="412" eb="414">
      <t>テキセイ</t>
    </rPh>
    <rPh sb="414" eb="416">
      <t>カンリ</t>
    </rPh>
    <rPh sb="416" eb="417">
      <t>オヨ</t>
    </rPh>
    <rPh sb="418" eb="420">
      <t>ケイヒ</t>
    </rPh>
    <rPh sb="420" eb="422">
      <t>セツゲン</t>
    </rPh>
    <rPh sb="423" eb="424">
      <t>オコナ</t>
    </rPh>
    <rPh sb="426" eb="428">
      <t>ケイヒ</t>
    </rPh>
    <rPh sb="428" eb="430">
      <t>カイシュウ</t>
    </rPh>
    <rPh sb="430" eb="431">
      <t>リツ</t>
    </rPh>
    <rPh sb="432" eb="434">
      <t>コウジョウ</t>
    </rPh>
    <rPh sb="435" eb="437">
      <t>メザ</t>
    </rPh>
    <rPh sb="442" eb="444">
      <t>オスイ</t>
    </rPh>
    <rPh sb="444" eb="446">
      <t>ショリ</t>
    </rPh>
    <rPh sb="446" eb="448">
      <t>ゲンカ</t>
    </rPh>
    <rPh sb="454" eb="456">
      <t>フキュウ</t>
    </rPh>
    <rPh sb="456" eb="457">
      <t>リツ</t>
    </rPh>
    <rPh sb="458" eb="460">
      <t>ネンネン</t>
    </rPh>
    <rPh sb="460" eb="462">
      <t>ジョウショウ</t>
    </rPh>
    <rPh sb="468" eb="470">
      <t>セイビ</t>
    </rPh>
    <rPh sb="470" eb="472">
      <t>トチュウ</t>
    </rPh>
    <rPh sb="479" eb="481">
      <t>トウニュウ</t>
    </rPh>
    <rPh sb="485" eb="487">
      <t>ミア</t>
    </rPh>
    <rPh sb="489" eb="491">
      <t>シュウニュウ</t>
    </rPh>
    <rPh sb="492" eb="494">
      <t>ミコ</t>
    </rPh>
    <rPh sb="500" eb="501">
      <t>タカ</t>
    </rPh>
    <rPh sb="503" eb="505">
      <t>スウチ</t>
    </rPh>
    <rPh sb="512" eb="514">
      <t>オスイ</t>
    </rPh>
    <rPh sb="514" eb="516">
      <t>ショリ</t>
    </rPh>
    <rPh sb="516" eb="518">
      <t>スイリョウ</t>
    </rPh>
    <rPh sb="519" eb="521">
      <t>ゾウカ</t>
    </rPh>
    <rPh sb="522" eb="523">
      <t>トモナ</t>
    </rPh>
    <rPh sb="525" eb="527">
      <t>オデイ</t>
    </rPh>
    <rPh sb="527" eb="529">
      <t>ショブン</t>
    </rPh>
    <rPh sb="529" eb="530">
      <t>ヒ</t>
    </rPh>
    <rPh sb="530" eb="531">
      <t>オヨ</t>
    </rPh>
    <rPh sb="532" eb="534">
      <t>ドウリョク</t>
    </rPh>
    <rPh sb="534" eb="535">
      <t>ヒ</t>
    </rPh>
    <rPh sb="536" eb="538">
      <t>ゾウカ</t>
    </rPh>
    <rPh sb="548" eb="550">
      <t>サクゲン</t>
    </rPh>
    <rPh sb="551" eb="553">
      <t>イシキ</t>
    </rPh>
    <rPh sb="555" eb="557">
      <t>ケイエイ</t>
    </rPh>
    <rPh sb="558" eb="560">
      <t>ヒツヨウ</t>
    </rPh>
    <rPh sb="567" eb="569">
      <t>シセツ</t>
    </rPh>
    <rPh sb="570" eb="572">
      <t>リヨウ</t>
    </rPh>
    <rPh sb="572" eb="573">
      <t>リツ</t>
    </rPh>
    <rPh sb="579" eb="581">
      <t>セイビ</t>
    </rPh>
    <rPh sb="581" eb="583">
      <t>カクダイ</t>
    </rPh>
    <rPh sb="586" eb="588">
      <t>セツゾク</t>
    </rPh>
    <rPh sb="588" eb="590">
      <t>コスウ</t>
    </rPh>
    <rPh sb="591" eb="593">
      <t>ゾウカ</t>
    </rPh>
    <rPh sb="598" eb="599">
      <t>ヒ</t>
    </rPh>
    <rPh sb="600" eb="601">
      <t>ツヅ</t>
    </rPh>
    <rPh sb="602" eb="604">
      <t>ジュウタク</t>
    </rPh>
    <rPh sb="604" eb="606">
      <t>ミッシュウ</t>
    </rPh>
    <rPh sb="606" eb="608">
      <t>チイキ</t>
    </rPh>
    <rPh sb="609" eb="611">
      <t>ユウセン</t>
    </rPh>
    <rPh sb="612" eb="615">
      <t>コウリツテキ</t>
    </rPh>
    <rPh sb="616" eb="618">
      <t>セイビ</t>
    </rPh>
    <rPh sb="619" eb="621">
      <t>ジッシ</t>
    </rPh>
    <rPh sb="623" eb="626">
      <t>リヨウリツ</t>
    </rPh>
    <rPh sb="627" eb="629">
      <t>コウジョウ</t>
    </rPh>
    <rPh sb="630" eb="631">
      <t>ハカ</t>
    </rPh>
    <rPh sb="636" eb="639">
      <t>スイセンカ</t>
    </rPh>
    <rPh sb="639" eb="640">
      <t>リツ</t>
    </rPh>
    <rPh sb="646" eb="648">
      <t>ショリ</t>
    </rPh>
    <rPh sb="648" eb="650">
      <t>クイキ</t>
    </rPh>
    <rPh sb="650" eb="651">
      <t>ナ</t>
    </rPh>
    <rPh sb="656" eb="659">
      <t>ジョウカソウ</t>
    </rPh>
    <rPh sb="660" eb="662">
      <t>クミト</t>
    </rPh>
    <rPh sb="667" eb="669">
      <t>シヨウ</t>
    </rPh>
    <rPh sb="673" eb="676">
      <t>ミセツゾク</t>
    </rPh>
    <rPh sb="676" eb="677">
      <t>シャ</t>
    </rPh>
    <rPh sb="683" eb="686">
      <t>ゼンネンド</t>
    </rPh>
    <rPh sb="687" eb="689">
      <t>ドウヨウ</t>
    </rPh>
    <rPh sb="691" eb="694">
      <t>ゲスイドウ</t>
    </rPh>
    <rPh sb="695" eb="696">
      <t>ヒ</t>
    </rPh>
    <rPh sb="698" eb="700">
      <t>ケイハツ</t>
    </rPh>
    <rPh sb="700" eb="702">
      <t>カツドウ</t>
    </rPh>
    <rPh sb="705" eb="707">
      <t>コベツ</t>
    </rPh>
    <rPh sb="707" eb="709">
      <t>ホウモン</t>
    </rPh>
    <rPh sb="710" eb="712">
      <t>ジッシ</t>
    </rPh>
    <rPh sb="714" eb="716">
      <t>セツゾク</t>
    </rPh>
    <rPh sb="716" eb="718">
      <t>スイシン</t>
    </rPh>
    <rPh sb="719" eb="721">
      <t>ケイゾク</t>
    </rPh>
    <phoneticPr fontId="4"/>
  </si>
  <si>
    <t>　当町における公共下水道事業は、未普及地域の整備を中心に管渠整備を実施している。供用開始から間もないため、修繕実績もなく、固定資産減価償却率も全国平均と比較しても低い数値となっている。今後も事業計画に基づき、腐食の恐れがある箇所の管渠の点検を実施し、適正な管理を行っていく。
　また、施設機器は、汚水処理水量の増加及び汚泥発生量の増加に伴い、故障等も増加していることから、計画的に修繕を実施していく必要がある。</t>
    <rPh sb="1" eb="3">
      <t>トウチョウ</t>
    </rPh>
    <rPh sb="7" eb="9">
      <t>コウキョウ</t>
    </rPh>
    <rPh sb="9" eb="12">
      <t>ゲスイドウ</t>
    </rPh>
    <rPh sb="12" eb="14">
      <t>ジギョウ</t>
    </rPh>
    <rPh sb="16" eb="19">
      <t>ミフキュウ</t>
    </rPh>
    <rPh sb="19" eb="21">
      <t>チイキ</t>
    </rPh>
    <rPh sb="22" eb="24">
      <t>セイビ</t>
    </rPh>
    <rPh sb="25" eb="27">
      <t>チュウシン</t>
    </rPh>
    <rPh sb="28" eb="30">
      <t>カンキョ</t>
    </rPh>
    <rPh sb="30" eb="32">
      <t>セイビ</t>
    </rPh>
    <rPh sb="33" eb="35">
      <t>ジッシ</t>
    </rPh>
    <rPh sb="40" eb="42">
      <t>キョウヨウ</t>
    </rPh>
    <rPh sb="42" eb="44">
      <t>カイシ</t>
    </rPh>
    <rPh sb="46" eb="47">
      <t>マ</t>
    </rPh>
    <rPh sb="53" eb="55">
      <t>シュウゼン</t>
    </rPh>
    <rPh sb="55" eb="57">
      <t>ジッセキ</t>
    </rPh>
    <rPh sb="61" eb="63">
      <t>コテイ</t>
    </rPh>
    <rPh sb="63" eb="65">
      <t>シサン</t>
    </rPh>
    <rPh sb="65" eb="67">
      <t>ゲンカ</t>
    </rPh>
    <rPh sb="67" eb="69">
      <t>ショウキャク</t>
    </rPh>
    <rPh sb="69" eb="70">
      <t>リツ</t>
    </rPh>
    <rPh sb="71" eb="73">
      <t>ゼンコク</t>
    </rPh>
    <rPh sb="73" eb="75">
      <t>ヘイキン</t>
    </rPh>
    <rPh sb="76" eb="78">
      <t>ヒカク</t>
    </rPh>
    <rPh sb="81" eb="82">
      <t>ヒク</t>
    </rPh>
    <rPh sb="83" eb="85">
      <t>スウチ</t>
    </rPh>
    <rPh sb="92" eb="94">
      <t>コンゴ</t>
    </rPh>
    <rPh sb="95" eb="97">
      <t>ジギョウ</t>
    </rPh>
    <rPh sb="97" eb="99">
      <t>ケイカク</t>
    </rPh>
    <rPh sb="100" eb="101">
      <t>モト</t>
    </rPh>
    <rPh sb="104" eb="106">
      <t>フショク</t>
    </rPh>
    <rPh sb="107" eb="108">
      <t>オソ</t>
    </rPh>
    <rPh sb="112" eb="114">
      <t>カショ</t>
    </rPh>
    <rPh sb="115" eb="117">
      <t>カンキョ</t>
    </rPh>
    <rPh sb="118" eb="120">
      <t>テンケン</t>
    </rPh>
    <rPh sb="121" eb="123">
      <t>ジッシ</t>
    </rPh>
    <rPh sb="125" eb="127">
      <t>テキセイ</t>
    </rPh>
    <rPh sb="128" eb="130">
      <t>カンリ</t>
    </rPh>
    <rPh sb="131" eb="132">
      <t>オコナ</t>
    </rPh>
    <rPh sb="142" eb="144">
      <t>シセツ</t>
    </rPh>
    <rPh sb="144" eb="146">
      <t>キキ</t>
    </rPh>
    <rPh sb="148" eb="150">
      <t>オスイ</t>
    </rPh>
    <rPh sb="150" eb="152">
      <t>ショリ</t>
    </rPh>
    <rPh sb="152" eb="154">
      <t>スイリョウ</t>
    </rPh>
    <rPh sb="155" eb="157">
      <t>ゾウカ</t>
    </rPh>
    <rPh sb="157" eb="158">
      <t>オヨ</t>
    </rPh>
    <rPh sb="159" eb="161">
      <t>オデイ</t>
    </rPh>
    <rPh sb="161" eb="163">
      <t>ハッセイ</t>
    </rPh>
    <rPh sb="163" eb="164">
      <t>リョウ</t>
    </rPh>
    <rPh sb="165" eb="167">
      <t>ゾウカ</t>
    </rPh>
    <rPh sb="168" eb="169">
      <t>トモナ</t>
    </rPh>
    <rPh sb="171" eb="173">
      <t>コショウ</t>
    </rPh>
    <rPh sb="173" eb="174">
      <t>トウ</t>
    </rPh>
    <rPh sb="175" eb="177">
      <t>ゾウカ</t>
    </rPh>
    <rPh sb="186" eb="189">
      <t>ケイカクテキ</t>
    </rPh>
    <rPh sb="190" eb="192">
      <t>シュウゼン</t>
    </rPh>
    <rPh sb="193" eb="195">
      <t>ジッシ</t>
    </rPh>
    <rPh sb="199" eb="2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</si>
</sst>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80-47E2-9DBE-6A8CE69AD2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0.2</c:v>
                </c:pt>
                <c:pt idx="2">
                  <c:v>0.33</c:v>
                </c:pt>
                <c:pt idx="3">
                  <c:v>0.28999999999999998</c:v>
                </c:pt>
                <c:pt idx="4">
                  <c:v>7.0000000000000007E-2</c:v>
                </c:pt>
              </c:numCache>
            </c:numRef>
          </c:val>
          <c:smooth val="0"/>
          <c:extLst>
            <c:ext xmlns:c16="http://schemas.microsoft.com/office/drawing/2014/chart" uri="{C3380CC4-5D6E-409C-BE32-E72D297353CC}">
              <c16:uniqueId val="{00000001-6D80-47E2-9DBE-6A8CE69AD2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29.12</c:v>
                </c:pt>
                <c:pt idx="1">
                  <c:v>32.42</c:v>
                </c:pt>
                <c:pt idx="2">
                  <c:v>35.15</c:v>
                </c:pt>
                <c:pt idx="3">
                  <c:v>38.04</c:v>
                </c:pt>
                <c:pt idx="4">
                  <c:v>41.81</c:v>
                </c:pt>
              </c:numCache>
            </c:numRef>
          </c:val>
          <c:extLst>
            <c:ext xmlns:c16="http://schemas.microsoft.com/office/drawing/2014/chart" uri="{C3380CC4-5D6E-409C-BE32-E72D297353CC}">
              <c16:uniqueId val="{00000000-FC75-4A89-9CF5-ECC22AC09C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32.42</c:v>
                </c:pt>
                <c:pt idx="2">
                  <c:v>35.15</c:v>
                </c:pt>
                <c:pt idx="3">
                  <c:v>38.04</c:v>
                </c:pt>
                <c:pt idx="4">
                  <c:v>41.81</c:v>
                </c:pt>
              </c:numCache>
            </c:numRef>
          </c:val>
          <c:smooth val="0"/>
          <c:extLst>
            <c:ext xmlns:c16="http://schemas.microsoft.com/office/drawing/2014/chart" uri="{C3380CC4-5D6E-409C-BE32-E72D297353CC}">
              <c16:uniqueId val="{00000001-FC75-4A89-9CF5-ECC22AC09C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63.74</c:v>
                </c:pt>
                <c:pt idx="1">
                  <c:v>63.71</c:v>
                </c:pt>
                <c:pt idx="2">
                  <c:v>64.53</c:v>
                </c:pt>
                <c:pt idx="3">
                  <c:v>65.66</c:v>
                </c:pt>
                <c:pt idx="4">
                  <c:v>65.22</c:v>
                </c:pt>
              </c:numCache>
            </c:numRef>
          </c:val>
          <c:extLst>
            <c:ext xmlns:c16="http://schemas.microsoft.com/office/drawing/2014/chart" uri="{C3380CC4-5D6E-409C-BE32-E72D297353CC}">
              <c16:uniqueId val="{00000000-322B-4FE8-9A8B-C1E311E37A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60.69</c:v>
                </c:pt>
                <c:pt idx="2">
                  <c:v>61.88</c:v>
                </c:pt>
                <c:pt idx="3">
                  <c:v>62.16</c:v>
                </c:pt>
                <c:pt idx="4">
                  <c:v>63.54</c:v>
                </c:pt>
              </c:numCache>
            </c:numRef>
          </c:val>
          <c:smooth val="0"/>
          <c:extLst>
            <c:ext xmlns:c16="http://schemas.microsoft.com/office/drawing/2014/chart" uri="{C3380CC4-5D6E-409C-BE32-E72D297353CC}">
              <c16:uniqueId val="{00000001-322B-4FE8-9A8B-C1E311E37A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103.61</c:v>
                </c:pt>
                <c:pt idx="1">
                  <c:v>99.97</c:v>
                </c:pt>
                <c:pt idx="2">
                  <c:v>100.02</c:v>
                </c:pt>
                <c:pt idx="3">
                  <c:v>100.19</c:v>
                </c:pt>
                <c:pt idx="4">
                  <c:v>100.16</c:v>
                </c:pt>
              </c:numCache>
            </c:numRef>
          </c:val>
          <c:extLst>
            <c:ext xmlns:c16="http://schemas.microsoft.com/office/drawing/2014/chart" uri="{C3380CC4-5D6E-409C-BE32-E72D297353CC}">
              <c16:uniqueId val="{00000000-057E-49D3-95FD-722CECD025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formatCode="#,##0.00;&quot;△&quot;#,##0.00;&quot;-&quot;">
                  <c:v>114.01</c:v>
                </c:pt>
                <c:pt idx="3" formatCode="#,##0.00;&quot;△&quot;#,##0.00;&quot;-&quot;">
                  <c:v>111.22</c:v>
                </c:pt>
                <c:pt idx="4" formatCode="#,##0.00;&quot;△&quot;#,##0.00;&quot;-&quot;">
                  <c:v>101.29</c:v>
                </c:pt>
              </c:numCache>
            </c:numRef>
          </c:val>
          <c:smooth val="0"/>
          <c:extLst>
            <c:ext xmlns:c16="http://schemas.microsoft.com/office/drawing/2014/chart" uri="{C3380CC4-5D6E-409C-BE32-E72D297353CC}">
              <c16:uniqueId val="{00000001-057E-49D3-95FD-722CECD025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10.36</c:v>
                </c:pt>
                <c:pt idx="1">
                  <c:v>12.33</c:v>
                </c:pt>
                <c:pt idx="2">
                  <c:v>14.01</c:v>
                </c:pt>
                <c:pt idx="3">
                  <c:v>15.62</c:v>
                </c:pt>
                <c:pt idx="4">
                  <c:v>17.37</c:v>
                </c:pt>
              </c:numCache>
            </c:numRef>
          </c:val>
          <c:extLst>
            <c:ext xmlns:c16="http://schemas.microsoft.com/office/drawing/2014/chart" uri="{C3380CC4-5D6E-409C-BE32-E72D297353CC}">
              <c16:uniqueId val="{00000000-767D-47DB-9DA3-682DF01ACF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formatCode="#,##0.00;&quot;△&quot;#,##0.00;&quot;-&quot;">
                  <c:v>7.46</c:v>
                </c:pt>
                <c:pt idx="3" formatCode="#,##0.00;&quot;△&quot;#,##0.00;&quot;-&quot;">
                  <c:v>5.1100000000000003</c:v>
                </c:pt>
                <c:pt idx="4" formatCode="#,##0.00;&quot;△&quot;#,##0.00;&quot;-&quot;">
                  <c:v>4.83</c:v>
                </c:pt>
              </c:numCache>
            </c:numRef>
          </c:val>
          <c:smooth val="0"/>
          <c:extLst>
            <c:ext xmlns:c16="http://schemas.microsoft.com/office/drawing/2014/chart" uri="{C3380CC4-5D6E-409C-BE32-E72D297353CC}">
              <c16:uniqueId val="{00000001-767D-47DB-9DA3-682DF01ACF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01-4758-BE86-CDD20810A3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0</c:v>
                </c:pt>
                <c:pt idx="3">
                  <c:v>0</c:v>
                </c:pt>
                <c:pt idx="4">
                  <c:v>0</c:v>
                </c:pt>
              </c:numCache>
            </c:numRef>
          </c:val>
          <c:smooth val="0"/>
          <c:extLst>
            <c:ext xmlns:c16="http://schemas.microsoft.com/office/drawing/2014/chart" uri="{C3380CC4-5D6E-409C-BE32-E72D297353CC}">
              <c16:uniqueId val="{00000001-D901-4758-BE86-CDD20810A3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9F-46ED-B843-F162EF23FE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0</c:v>
                </c:pt>
                <c:pt idx="3">
                  <c:v>0</c:v>
                </c:pt>
                <c:pt idx="4" formatCode="#,##0.00;&quot;△&quot;#,##0.00;&quot;-&quot;">
                  <c:v>46.03</c:v>
                </c:pt>
              </c:numCache>
            </c:numRef>
          </c:val>
          <c:smooth val="0"/>
          <c:extLst>
            <c:ext xmlns:c16="http://schemas.microsoft.com/office/drawing/2014/chart" uri="{C3380CC4-5D6E-409C-BE32-E72D297353CC}">
              <c16:uniqueId val="{00000001-709F-46ED-B843-F162EF23FE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334</c:v>
                </c:pt>
                <c:pt idx="1">
                  <c:v>266.73</c:v>
                </c:pt>
                <c:pt idx="2">
                  <c:v>284.49</c:v>
                </c:pt>
                <c:pt idx="3">
                  <c:v>276.01</c:v>
                </c:pt>
                <c:pt idx="4">
                  <c:v>271.25</c:v>
                </c:pt>
              </c:numCache>
            </c:numRef>
          </c:val>
          <c:extLst>
            <c:ext xmlns:c16="http://schemas.microsoft.com/office/drawing/2014/chart" uri="{C3380CC4-5D6E-409C-BE32-E72D297353CC}">
              <c16:uniqueId val="{00000000-B648-4530-9AED-8544BCA367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formatCode="#,##0.00;&quot;△&quot;#,##0.00;&quot;-&quot;">
                  <c:v>385.31</c:v>
                </c:pt>
                <c:pt idx="3" formatCode="#,##0.00;&quot;△&quot;#,##0.00;&quot;-&quot;">
                  <c:v>143.5</c:v>
                </c:pt>
                <c:pt idx="4" formatCode="#,##0.00;&quot;△&quot;#,##0.00;&quot;-&quot;">
                  <c:v>159.65</c:v>
                </c:pt>
              </c:numCache>
            </c:numRef>
          </c:val>
          <c:smooth val="0"/>
          <c:extLst>
            <c:ext xmlns:c16="http://schemas.microsoft.com/office/drawing/2014/chart" uri="{C3380CC4-5D6E-409C-BE32-E72D297353CC}">
              <c16:uniqueId val="{00000001-B648-4530-9AED-8544BCA367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AD-4918-8F09-F3A6EA3D13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1622.57</c:v>
                </c:pt>
                <c:pt idx="2">
                  <c:v>985.65</c:v>
                </c:pt>
                <c:pt idx="3">
                  <c:v>1677.13</c:v>
                </c:pt>
                <c:pt idx="4">
                  <c:v>2154.8200000000002</c:v>
                </c:pt>
              </c:numCache>
            </c:numRef>
          </c:val>
          <c:smooth val="0"/>
          <c:extLst>
            <c:ext xmlns:c16="http://schemas.microsoft.com/office/drawing/2014/chart" uri="{C3380CC4-5D6E-409C-BE32-E72D297353CC}">
              <c16:uniqueId val="{00000001-D9AD-4918-8F09-F3A6EA3D13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80.62</c:v>
                </c:pt>
                <c:pt idx="1">
                  <c:v>64.45</c:v>
                </c:pt>
                <c:pt idx="2">
                  <c:v>67.48</c:v>
                </c:pt>
                <c:pt idx="3">
                  <c:v>81.78</c:v>
                </c:pt>
                <c:pt idx="4">
                  <c:v>76.06</c:v>
                </c:pt>
              </c:numCache>
            </c:numRef>
          </c:val>
          <c:extLst>
            <c:ext xmlns:c16="http://schemas.microsoft.com/office/drawing/2014/chart" uri="{C3380CC4-5D6E-409C-BE32-E72D297353CC}">
              <c16:uniqueId val="{00000000-9AC0-469C-A428-39356CA66E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58.32</c:v>
                </c:pt>
                <c:pt idx="2">
                  <c:v>62.11</c:v>
                </c:pt>
                <c:pt idx="3">
                  <c:v>67.37</c:v>
                </c:pt>
                <c:pt idx="4">
                  <c:v>73.63</c:v>
                </c:pt>
              </c:numCache>
            </c:numRef>
          </c:val>
          <c:smooth val="0"/>
          <c:extLst>
            <c:ext xmlns:c16="http://schemas.microsoft.com/office/drawing/2014/chart" uri="{C3380CC4-5D6E-409C-BE32-E72D297353CC}">
              <c16:uniqueId val="{00000001-9AC0-469C-A428-39356CA66E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232.8</c:v>
                </c:pt>
                <c:pt idx="1">
                  <c:v>291.06</c:v>
                </c:pt>
                <c:pt idx="2">
                  <c:v>278.38</c:v>
                </c:pt>
                <c:pt idx="3">
                  <c:v>228.33</c:v>
                </c:pt>
                <c:pt idx="4">
                  <c:v>246.79</c:v>
                </c:pt>
              </c:numCache>
            </c:numRef>
          </c:val>
          <c:extLst>
            <c:ext xmlns:c16="http://schemas.microsoft.com/office/drawing/2014/chart" uri="{C3380CC4-5D6E-409C-BE32-E72D297353CC}">
              <c16:uniqueId val="{00000000-EBEF-4DC0-9D7E-D02159719D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227.65</c:v>
                </c:pt>
                <c:pt idx="2">
                  <c:v>225.27</c:v>
                </c:pt>
                <c:pt idx="3">
                  <c:v>202.08</c:v>
                </c:pt>
                <c:pt idx="4">
                  <c:v>193.18</c:v>
                </c:pt>
              </c:numCache>
            </c:numRef>
          </c:val>
          <c:smooth val="0"/>
          <c:extLst>
            <c:ext xmlns:c16="http://schemas.microsoft.com/office/drawing/2014/chart" uri="{C3380CC4-5D6E-409C-BE32-E72D297353CC}">
              <c16:uniqueId val="{00000001-EBEF-4DC0-9D7E-D02159719D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砥部町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20982</v>
      </c>
      <c r="AM8" s="51"/>
      <c r="AN8" s="51"/>
      <c r="AO8" s="51"/>
      <c r="AP8" s="51"/>
      <c r="AQ8" s="51"/>
      <c r="AR8" s="51"/>
      <c r="AS8" s="51"/>
      <c r="AT8" s="46">
        <f>データ!T6</f>
        <v>101.59</v>
      </c>
      <c r="AU8" s="46"/>
      <c r="AV8" s="46"/>
      <c r="AW8" s="46"/>
      <c r="AX8" s="46"/>
      <c r="AY8" s="46"/>
      <c r="AZ8" s="46"/>
      <c r="BA8" s="46"/>
      <c r="BB8" s="46">
        <f>データ!U6</f>
        <v>206.54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54.34</v>
      </c>
      <c r="J10" s="46"/>
      <c r="K10" s="46"/>
      <c r="L10" s="46"/>
      <c r="M10" s="46"/>
      <c r="N10" s="46"/>
      <c r="O10" s="46"/>
      <c r="P10" s="46">
        <f>データ!P6</f>
        <v>30.93</v>
      </c>
      <c r="Q10" s="46"/>
      <c r="R10" s="46"/>
      <c r="S10" s="46"/>
      <c r="T10" s="46"/>
      <c r="U10" s="46"/>
      <c r="V10" s="46"/>
      <c r="W10" s="46">
        <f>データ!Q6</f>
        <v>100.61</v>
      </c>
      <c r="X10" s="46"/>
      <c r="Y10" s="46"/>
      <c r="Z10" s="46"/>
      <c r="AA10" s="46"/>
      <c r="AB10" s="46"/>
      <c r="AC10" s="46"/>
      <c r="AD10" s="51">
        <f>データ!R6</f>
        <v>4070</v>
      </c>
      <c r="AE10" s="51"/>
      <c r="AF10" s="51"/>
      <c r="AG10" s="51"/>
      <c r="AH10" s="51"/>
      <c r="AI10" s="51"/>
      <c r="AJ10" s="51"/>
      <c r="AK10" s="2"/>
      <c r="AL10" s="51">
        <f>データ!V6</f>
        <v>6454</v>
      </c>
      <c r="AM10" s="51"/>
      <c r="AN10" s="51"/>
      <c r="AO10" s="51"/>
      <c r="AP10" s="51"/>
      <c r="AQ10" s="51"/>
      <c r="AR10" s="51"/>
      <c r="AS10" s="51"/>
      <c r="AT10" s="46">
        <f>データ!W6</f>
        <v>1.1200000000000001</v>
      </c>
      <c r="AU10" s="46"/>
      <c r="AV10" s="46"/>
      <c r="AW10" s="46"/>
      <c r="AX10" s="46"/>
      <c r="AY10" s="46"/>
      <c r="AZ10" s="46"/>
      <c r="BA10" s="46"/>
      <c r="BB10" s="46">
        <f>データ!X6</f>
        <v>5762.5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5qy9keujLbAVvAf3rKiwyzizLPDjvOHKORczBejKcBKse+XcxzkH9Fq5b8qdT3BnafLQU8cCXLRIHp3KaolRg==" saltValue="plK6U14RAh18I9GL2znn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384020</v>
      </c>
      <c r="D6" s="33">
        <f t="shared" si="3"/>
        <v>46</v>
      </c>
      <c r="E6" s="33">
        <f t="shared" si="3"/>
        <v>17</v>
      </c>
      <c r="F6" s="33">
        <f t="shared" si="3"/>
        <v>1</v>
      </c>
      <c r="G6" s="33">
        <f t="shared" si="3"/>
        <v>0</v>
      </c>
      <c r="H6" s="33" t="str">
        <f t="shared" si="3"/>
        <v>愛媛県　砥部町</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54.34</v>
      </c>
      <c r="P6" s="34">
        <f t="shared" si="3"/>
        <v>30.93</v>
      </c>
      <c r="Q6" s="34">
        <f t="shared" si="3"/>
        <v>100.61</v>
      </c>
      <c r="R6" s="34">
        <f t="shared" si="3"/>
        <v>4070</v>
      </c>
      <c r="S6" s="34">
        <f t="shared" si="3"/>
        <v>20982</v>
      </c>
      <c r="T6" s="34">
        <f t="shared" si="3"/>
        <v>101.59</v>
      </c>
      <c r="U6" s="34">
        <f t="shared" si="3"/>
        <v>206.54</v>
      </c>
      <c r="V6" s="34">
        <f t="shared" si="3"/>
        <v>6454</v>
      </c>
      <c r="W6" s="34">
        <f t="shared" si="3"/>
        <v>1.1200000000000001</v>
      </c>
      <c r="X6" s="34">
        <f t="shared" si="3"/>
        <v>5762.5</v>
      </c>
      <c r="Y6" s="35">
        <f>IF(Y7="",NA(),Y7)</f>
        <v>103.61</v>
      </c>
      <c r="Z6" s="35">
        <f t="shared" ref="Z6:AH6" si="4">IF(Z7="",NA(),Z7)</f>
        <v>99.97</v>
      </c>
      <c r="AA6" s="35">
        <f t="shared" si="4"/>
        <v>100.02</v>
      </c>
      <c r="AB6" s="35">
        <f t="shared" si="4"/>
        <v>100.19</v>
      </c>
      <c r="AC6" s="35">
        <f t="shared" si="4"/>
        <v>100.16</v>
      </c>
      <c r="AD6" s="34" t="e">
        <f t="shared" si="4"/>
        <v>#N/A</v>
      </c>
      <c r="AE6" s="34" t="e">
        <f t="shared" si="4"/>
        <v>#N/A</v>
      </c>
      <c r="AF6" s="35">
        <f t="shared" si="4"/>
        <v>114.01</v>
      </c>
      <c r="AG6" s="35">
        <f t="shared" si="4"/>
        <v>111.22</v>
      </c>
      <c r="AH6" s="35">
        <f t="shared" si="4"/>
        <v>101.29</v>
      </c>
      <c r="AI6" s="34" t="str">
        <f>IF(AI7="","",IF(AI7="-","【-】","【"&amp;SUBSTITUTE(TEXT(AI7,"#,##0.00"),"-","△")&amp;"】"))</f>
        <v>【108.07】</v>
      </c>
      <c r="AJ6" s="34">
        <f>IF(AJ7="",NA(),AJ7)</f>
        <v>0</v>
      </c>
      <c r="AK6" s="34">
        <f t="shared" ref="AK6:AS6" si="5">IF(AK7="",NA(),AK7)</f>
        <v>0</v>
      </c>
      <c r="AL6" s="34">
        <f t="shared" si="5"/>
        <v>0</v>
      </c>
      <c r="AM6" s="34">
        <f t="shared" si="5"/>
        <v>0</v>
      </c>
      <c r="AN6" s="34">
        <f t="shared" si="5"/>
        <v>0</v>
      </c>
      <c r="AO6" s="34" t="e">
        <f t="shared" si="5"/>
        <v>#N/A</v>
      </c>
      <c r="AP6" s="34" t="e">
        <f t="shared" si="5"/>
        <v>#N/A</v>
      </c>
      <c r="AQ6" s="34">
        <f t="shared" si="5"/>
        <v>0</v>
      </c>
      <c r="AR6" s="34">
        <f t="shared" si="5"/>
        <v>0</v>
      </c>
      <c r="AS6" s="35">
        <f t="shared" si="5"/>
        <v>46.03</v>
      </c>
      <c r="AT6" s="34" t="str">
        <f>IF(AT7="","",IF(AT7="-","【-】","【"&amp;SUBSTITUTE(TEXT(AT7,"#,##0.00"),"-","△")&amp;"】"))</f>
        <v>【3.09】</v>
      </c>
      <c r="AU6" s="35">
        <f>IF(AU7="",NA(),AU7)</f>
        <v>334</v>
      </c>
      <c r="AV6" s="35">
        <f t="shared" ref="AV6:BD6" si="6">IF(AV7="",NA(),AV7)</f>
        <v>266.73</v>
      </c>
      <c r="AW6" s="35">
        <f t="shared" si="6"/>
        <v>284.49</v>
      </c>
      <c r="AX6" s="35">
        <f t="shared" si="6"/>
        <v>276.01</v>
      </c>
      <c r="AY6" s="35">
        <f t="shared" si="6"/>
        <v>271.25</v>
      </c>
      <c r="AZ6" s="34" t="e">
        <f t="shared" si="6"/>
        <v>#N/A</v>
      </c>
      <c r="BA6" s="34" t="e">
        <f t="shared" si="6"/>
        <v>#N/A</v>
      </c>
      <c r="BB6" s="35">
        <f t="shared" si="6"/>
        <v>385.31</v>
      </c>
      <c r="BC6" s="35">
        <f t="shared" si="6"/>
        <v>143.5</v>
      </c>
      <c r="BD6" s="35">
        <f t="shared" si="6"/>
        <v>159.65</v>
      </c>
      <c r="BE6" s="34" t="str">
        <f>IF(BE7="","",IF(BE7="-","【-】","【"&amp;SUBSTITUTE(TEXT(BE7,"#,##0.00"),"-","△")&amp;"】"))</f>
        <v>【69.54】</v>
      </c>
      <c r="BF6" s="34">
        <f>IF(BF7="",NA(),BF7)</f>
        <v>0</v>
      </c>
      <c r="BG6" s="34">
        <f t="shared" ref="BG6:BO6" si="7">IF(BG7="",NA(),BG7)</f>
        <v>0</v>
      </c>
      <c r="BH6" s="34">
        <f t="shared" si="7"/>
        <v>0</v>
      </c>
      <c r="BI6" s="34">
        <f t="shared" si="7"/>
        <v>0</v>
      </c>
      <c r="BJ6" s="34">
        <f t="shared" si="7"/>
        <v>0</v>
      </c>
      <c r="BK6" s="35">
        <f t="shared" si="7"/>
        <v>1862.51</v>
      </c>
      <c r="BL6" s="35">
        <f t="shared" si="7"/>
        <v>1622.57</v>
      </c>
      <c r="BM6" s="35">
        <f t="shared" si="7"/>
        <v>985.65</v>
      </c>
      <c r="BN6" s="35">
        <f t="shared" si="7"/>
        <v>1677.13</v>
      </c>
      <c r="BO6" s="35">
        <f t="shared" si="7"/>
        <v>2154.8200000000002</v>
      </c>
      <c r="BP6" s="34" t="str">
        <f>IF(BP7="","",IF(BP7="-","【-】","【"&amp;SUBSTITUTE(TEXT(BP7,"#,##0.00"),"-","△")&amp;"】"))</f>
        <v>【682.51】</v>
      </c>
      <c r="BQ6" s="35">
        <f>IF(BQ7="",NA(),BQ7)</f>
        <v>80.62</v>
      </c>
      <c r="BR6" s="35">
        <f t="shared" ref="BR6:BZ6" si="8">IF(BR7="",NA(),BR7)</f>
        <v>64.45</v>
      </c>
      <c r="BS6" s="35">
        <f t="shared" si="8"/>
        <v>67.48</v>
      </c>
      <c r="BT6" s="35">
        <f t="shared" si="8"/>
        <v>81.78</v>
      </c>
      <c r="BU6" s="35">
        <f t="shared" si="8"/>
        <v>76.06</v>
      </c>
      <c r="BV6" s="35">
        <f t="shared" si="8"/>
        <v>53.03</v>
      </c>
      <c r="BW6" s="35">
        <f t="shared" si="8"/>
        <v>58.32</v>
      </c>
      <c r="BX6" s="35">
        <f t="shared" si="8"/>
        <v>62.11</v>
      </c>
      <c r="BY6" s="35">
        <f t="shared" si="8"/>
        <v>67.37</v>
      </c>
      <c r="BZ6" s="35">
        <f t="shared" si="8"/>
        <v>73.63</v>
      </c>
      <c r="CA6" s="34" t="str">
        <f>IF(CA7="","",IF(CA7="-","【-】","【"&amp;SUBSTITUTE(TEXT(CA7,"#,##0.00"),"-","△")&amp;"】"))</f>
        <v>【100.34】</v>
      </c>
      <c r="CB6" s="35">
        <f>IF(CB7="",NA(),CB7)</f>
        <v>232.8</v>
      </c>
      <c r="CC6" s="35">
        <f t="shared" ref="CC6:CK6" si="9">IF(CC7="",NA(),CC7)</f>
        <v>291.06</v>
      </c>
      <c r="CD6" s="35">
        <f t="shared" si="9"/>
        <v>278.38</v>
      </c>
      <c r="CE6" s="35">
        <f t="shared" si="9"/>
        <v>228.33</v>
      </c>
      <c r="CF6" s="35">
        <f t="shared" si="9"/>
        <v>246.79</v>
      </c>
      <c r="CG6" s="35">
        <f t="shared" si="9"/>
        <v>250.86</v>
      </c>
      <c r="CH6" s="35">
        <f t="shared" si="9"/>
        <v>227.65</v>
      </c>
      <c r="CI6" s="35">
        <f t="shared" si="9"/>
        <v>225.27</v>
      </c>
      <c r="CJ6" s="35">
        <f t="shared" si="9"/>
        <v>202.08</v>
      </c>
      <c r="CK6" s="35">
        <f t="shared" si="9"/>
        <v>193.18</v>
      </c>
      <c r="CL6" s="34" t="str">
        <f>IF(CL7="","",IF(CL7="-","【-】","【"&amp;SUBSTITUTE(TEXT(CL7,"#,##0.00"),"-","△")&amp;"】"))</f>
        <v>【136.15】</v>
      </c>
      <c r="CM6" s="35">
        <f>IF(CM7="",NA(),CM7)</f>
        <v>29.12</v>
      </c>
      <c r="CN6" s="35">
        <f t="shared" ref="CN6:CV6" si="10">IF(CN7="",NA(),CN7)</f>
        <v>32.42</v>
      </c>
      <c r="CO6" s="35">
        <f t="shared" si="10"/>
        <v>35.15</v>
      </c>
      <c r="CP6" s="35">
        <f t="shared" si="10"/>
        <v>38.04</v>
      </c>
      <c r="CQ6" s="35">
        <f t="shared" si="10"/>
        <v>41.81</v>
      </c>
      <c r="CR6" s="35">
        <f t="shared" si="10"/>
        <v>37.950000000000003</v>
      </c>
      <c r="CS6" s="35">
        <f t="shared" si="10"/>
        <v>32.42</v>
      </c>
      <c r="CT6" s="35">
        <f t="shared" si="10"/>
        <v>35.15</v>
      </c>
      <c r="CU6" s="35">
        <f t="shared" si="10"/>
        <v>38.04</v>
      </c>
      <c r="CV6" s="35">
        <f t="shared" si="10"/>
        <v>41.81</v>
      </c>
      <c r="CW6" s="34" t="str">
        <f>IF(CW7="","",IF(CW7="-","【-】","【"&amp;SUBSTITUTE(TEXT(CW7,"#,##0.00"),"-","△")&amp;"】"))</f>
        <v>【59.64】</v>
      </c>
      <c r="CX6" s="35">
        <f>IF(CX7="",NA(),CX7)</f>
        <v>63.74</v>
      </c>
      <c r="CY6" s="35">
        <f t="shared" ref="CY6:DG6" si="11">IF(CY7="",NA(),CY7)</f>
        <v>63.71</v>
      </c>
      <c r="CZ6" s="35">
        <f t="shared" si="11"/>
        <v>64.53</v>
      </c>
      <c r="DA6" s="35">
        <f t="shared" si="11"/>
        <v>65.66</v>
      </c>
      <c r="DB6" s="35">
        <f t="shared" si="11"/>
        <v>65.22</v>
      </c>
      <c r="DC6" s="35">
        <f t="shared" si="11"/>
        <v>63.25</v>
      </c>
      <c r="DD6" s="35">
        <f t="shared" si="11"/>
        <v>60.69</v>
      </c>
      <c r="DE6" s="35">
        <f t="shared" si="11"/>
        <v>61.88</v>
      </c>
      <c r="DF6" s="35">
        <f t="shared" si="11"/>
        <v>62.16</v>
      </c>
      <c r="DG6" s="35">
        <f t="shared" si="11"/>
        <v>63.54</v>
      </c>
      <c r="DH6" s="34" t="str">
        <f>IF(DH7="","",IF(DH7="-","【-】","【"&amp;SUBSTITUTE(TEXT(DH7,"#,##0.00"),"-","△")&amp;"】"))</f>
        <v>【95.35】</v>
      </c>
      <c r="DI6" s="35">
        <f>IF(DI7="",NA(),DI7)</f>
        <v>10.36</v>
      </c>
      <c r="DJ6" s="35">
        <f t="shared" ref="DJ6:DR6" si="12">IF(DJ7="",NA(),DJ7)</f>
        <v>12.33</v>
      </c>
      <c r="DK6" s="35">
        <f t="shared" si="12"/>
        <v>14.01</v>
      </c>
      <c r="DL6" s="35">
        <f t="shared" si="12"/>
        <v>15.62</v>
      </c>
      <c r="DM6" s="35">
        <f t="shared" si="12"/>
        <v>17.37</v>
      </c>
      <c r="DN6" s="34" t="e">
        <f t="shared" si="12"/>
        <v>#N/A</v>
      </c>
      <c r="DO6" s="34" t="e">
        <f t="shared" si="12"/>
        <v>#N/A</v>
      </c>
      <c r="DP6" s="35">
        <f t="shared" si="12"/>
        <v>7.46</v>
      </c>
      <c r="DQ6" s="35">
        <f t="shared" si="12"/>
        <v>5.1100000000000003</v>
      </c>
      <c r="DR6" s="35">
        <f t="shared" si="12"/>
        <v>4.83</v>
      </c>
      <c r="DS6" s="34" t="str">
        <f>IF(DS7="","",IF(DS7="-","【-】","【"&amp;SUBSTITUTE(TEXT(DS7,"#,##0.00"),"-","△")&amp;"】"))</f>
        <v>【38.57】</v>
      </c>
      <c r="DT6" s="34">
        <f>IF(DT7="",NA(),DT7)</f>
        <v>0</v>
      </c>
      <c r="DU6" s="34">
        <f t="shared" ref="DU6:EC6" si="13">IF(DU7="",NA(),DU7)</f>
        <v>0</v>
      </c>
      <c r="DV6" s="34">
        <f t="shared" si="13"/>
        <v>0</v>
      </c>
      <c r="DW6" s="34">
        <f t="shared" si="13"/>
        <v>0</v>
      </c>
      <c r="DX6" s="34">
        <f t="shared" si="13"/>
        <v>0</v>
      </c>
      <c r="DY6" s="34" t="e">
        <f t="shared" si="13"/>
        <v>#N/A</v>
      </c>
      <c r="DZ6" s="34" t="e">
        <f t="shared" si="13"/>
        <v>#N/A</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0.01</v>
      </c>
      <c r="EK6" s="35">
        <f t="shared" si="14"/>
        <v>0.2</v>
      </c>
      <c r="EL6" s="35">
        <f t="shared" si="14"/>
        <v>0.33</v>
      </c>
      <c r="EM6" s="35">
        <f t="shared" si="14"/>
        <v>0.28999999999999998</v>
      </c>
      <c r="EN6" s="35">
        <f t="shared" si="14"/>
        <v>7.0000000000000007E-2</v>
      </c>
      <c r="EO6" s="34" t="str">
        <f>IF(EO7="","",IF(EO7="-","【-】","【"&amp;SUBSTITUTE(TEXT(EO7,"#,##0.00"),"-","△")&amp;"】"))</f>
        <v>【0.22】</v>
      </c>
    </row>
    <row r="7" spans="1:148" s="36" customFormat="1" x14ac:dyDescent="0.15">
      <c r="A7" s="28"/>
      <c r="B7" s="37">
        <v>2019</v>
      </c>
      <c r="C7" s="37">
        <v>384020</v>
      </c>
      <c r="D7" s="37">
        <v>46</v>
      </c>
      <c r="E7" s="37">
        <v>17</v>
      </c>
      <c r="F7" s="37">
        <v>1</v>
      </c>
      <c r="G7" s="37">
        <v>0</v>
      </c>
      <c r="H7" s="37" t="s">
        <v>96</v>
      </c>
      <c r="I7" s="37" t="s">
        <v>97</v>
      </c>
      <c r="J7" s="37" t="s">
        <v>98</v>
      </c>
      <c r="K7" s="37" t="s">
        <v>99</v>
      </c>
      <c r="L7" s="37" t="s">
        <v>100</v>
      </c>
      <c r="M7" s="37" t="s">
        <v>101</v>
      </c>
      <c r="N7" s="38" t="s">
        <v>102</v>
      </c>
      <c r="O7" s="38">
        <v>54.34</v>
      </c>
      <c r="P7" s="38">
        <v>30.93</v>
      </c>
      <c r="Q7" s="38">
        <v>100.61</v>
      </c>
      <c r="R7" s="38">
        <v>4070</v>
      </c>
      <c r="S7" s="38">
        <v>20982</v>
      </c>
      <c r="T7" s="38">
        <v>101.59</v>
      </c>
      <c r="U7" s="38">
        <v>206.54</v>
      </c>
      <c r="V7" s="38">
        <v>6454</v>
      </c>
      <c r="W7" s="38">
        <v>1.1200000000000001</v>
      </c>
      <c r="X7" s="38">
        <v>5762.5</v>
      </c>
      <c r="Y7" s="38">
        <v>103.61</v>
      </c>
      <c r="Z7" s="38">
        <v>99.97</v>
      </c>
      <c r="AA7" s="38">
        <v>100.02</v>
      </c>
      <c r="AB7" s="38">
        <v>100.19</v>
      </c>
      <c r="AC7" s="38">
        <v>100.16</v>
      </c>
      <c r="AD7" s="38"/>
      <c r="AE7" s="38"/>
      <c r="AF7" s="38">
        <v>114.01</v>
      </c>
      <c r="AG7" s="38">
        <v>111.22</v>
      </c>
      <c r="AH7" s="38">
        <v>101.29</v>
      </c>
      <c r="AI7" s="38">
        <v>108.07</v>
      </c>
      <c r="AJ7" s="38">
        <v>0</v>
      </c>
      <c r="AK7" s="38">
        <v>0</v>
      </c>
      <c r="AL7" s="38">
        <v>0</v>
      </c>
      <c r="AM7" s="38">
        <v>0</v>
      </c>
      <c r="AN7" s="38">
        <v>0</v>
      </c>
      <c r="AO7" s="38"/>
      <c r="AP7" s="38"/>
      <c r="AQ7" s="38">
        <v>0</v>
      </c>
      <c r="AR7" s="38">
        <v>0</v>
      </c>
      <c r="AS7" s="38">
        <v>46.03</v>
      </c>
      <c r="AT7" s="38">
        <v>3.09</v>
      </c>
      <c r="AU7" s="38">
        <v>334</v>
      </c>
      <c r="AV7" s="38">
        <v>266.73</v>
      </c>
      <c r="AW7" s="38">
        <v>284.49</v>
      </c>
      <c r="AX7" s="38">
        <v>276.01</v>
      </c>
      <c r="AY7" s="38">
        <v>271.25</v>
      </c>
      <c r="AZ7" s="38"/>
      <c r="BA7" s="38"/>
      <c r="BB7" s="38">
        <v>385.31</v>
      </c>
      <c r="BC7" s="38">
        <v>143.5</v>
      </c>
      <c r="BD7" s="38">
        <v>159.65</v>
      </c>
      <c r="BE7" s="38">
        <v>69.540000000000006</v>
      </c>
      <c r="BF7" s="38">
        <v>0</v>
      </c>
      <c r="BG7" s="38">
        <v>0</v>
      </c>
      <c r="BH7" s="38">
        <v>0</v>
      </c>
      <c r="BI7" s="38">
        <v>0</v>
      </c>
      <c r="BJ7" s="38">
        <v>0</v>
      </c>
      <c r="BK7" s="38">
        <v>1862.51</v>
      </c>
      <c r="BL7" s="38">
        <v>1622.57</v>
      </c>
      <c r="BM7" s="38">
        <v>985.65</v>
      </c>
      <c r="BN7" s="38">
        <v>1677.13</v>
      </c>
      <c r="BO7" s="38">
        <v>2154.8200000000002</v>
      </c>
      <c r="BP7" s="38">
        <v>682.51</v>
      </c>
      <c r="BQ7" s="38">
        <v>80.62</v>
      </c>
      <c r="BR7" s="38">
        <v>64.45</v>
      </c>
      <c r="BS7" s="38">
        <v>67.48</v>
      </c>
      <c r="BT7" s="38">
        <v>81.78</v>
      </c>
      <c r="BU7" s="38">
        <v>76.06</v>
      </c>
      <c r="BV7" s="38">
        <v>53.03</v>
      </c>
      <c r="BW7" s="38">
        <v>58.32</v>
      </c>
      <c r="BX7" s="38">
        <v>62.11</v>
      </c>
      <c r="BY7" s="38">
        <v>67.37</v>
      </c>
      <c r="BZ7" s="38">
        <v>73.63</v>
      </c>
      <c r="CA7" s="38">
        <v>100.34</v>
      </c>
      <c r="CB7" s="38">
        <v>232.8</v>
      </c>
      <c r="CC7" s="38">
        <v>291.06</v>
      </c>
      <c r="CD7" s="38">
        <v>278.38</v>
      </c>
      <c r="CE7" s="38">
        <v>228.33</v>
      </c>
      <c r="CF7" s="38">
        <v>246.79</v>
      </c>
      <c r="CG7" s="38">
        <v>250.86</v>
      </c>
      <c r="CH7" s="38">
        <v>227.65</v>
      </c>
      <c r="CI7" s="38">
        <v>225.27</v>
      </c>
      <c r="CJ7" s="38">
        <v>202.08</v>
      </c>
      <c r="CK7" s="38">
        <v>193.18</v>
      </c>
      <c r="CL7" s="38">
        <v>136.15</v>
      </c>
      <c r="CM7" s="38">
        <v>29.12</v>
      </c>
      <c r="CN7" s="38">
        <v>32.42</v>
      </c>
      <c r="CO7" s="38">
        <v>35.15</v>
      </c>
      <c r="CP7" s="38">
        <v>38.04</v>
      </c>
      <c r="CQ7" s="38">
        <v>41.81</v>
      </c>
      <c r="CR7" s="38">
        <v>37.950000000000003</v>
      </c>
      <c r="CS7" s="38">
        <v>32.42</v>
      </c>
      <c r="CT7" s="38">
        <v>35.15</v>
      </c>
      <c r="CU7" s="38">
        <v>38.04</v>
      </c>
      <c r="CV7" s="38">
        <v>41.81</v>
      </c>
      <c r="CW7" s="38">
        <v>59.64</v>
      </c>
      <c r="CX7" s="38">
        <v>63.74</v>
      </c>
      <c r="CY7" s="38">
        <v>63.71</v>
      </c>
      <c r="CZ7" s="38">
        <v>64.53</v>
      </c>
      <c r="DA7" s="38">
        <v>65.66</v>
      </c>
      <c r="DB7" s="38">
        <v>65.22</v>
      </c>
      <c r="DC7" s="38">
        <v>63.25</v>
      </c>
      <c r="DD7" s="38">
        <v>60.69</v>
      </c>
      <c r="DE7" s="38">
        <v>61.88</v>
      </c>
      <c r="DF7" s="38">
        <v>62.16</v>
      </c>
      <c r="DG7" s="38">
        <v>63.54</v>
      </c>
      <c r="DH7" s="38">
        <v>95.35</v>
      </c>
      <c r="DI7" s="38">
        <v>10.36</v>
      </c>
      <c r="DJ7" s="38">
        <v>12.33</v>
      </c>
      <c r="DK7" s="38">
        <v>14.01</v>
      </c>
      <c r="DL7" s="38">
        <v>15.62</v>
      </c>
      <c r="DM7" s="38">
        <v>17.37</v>
      </c>
      <c r="DN7" s="38"/>
      <c r="DO7" s="38"/>
      <c r="DP7" s="38">
        <v>7.46</v>
      </c>
      <c r="DQ7" s="38">
        <v>5.1100000000000003</v>
      </c>
      <c r="DR7" s="38">
        <v>4.83</v>
      </c>
      <c r="DS7" s="38">
        <v>38.57</v>
      </c>
      <c r="DT7" s="38">
        <v>0</v>
      </c>
      <c r="DU7" s="38">
        <v>0</v>
      </c>
      <c r="DV7" s="38">
        <v>0</v>
      </c>
      <c r="DW7" s="38">
        <v>0</v>
      </c>
      <c r="DX7" s="38">
        <v>0</v>
      </c>
      <c r="DY7" s="38"/>
      <c r="DZ7" s="38"/>
      <c r="EA7" s="38">
        <v>0</v>
      </c>
      <c r="EB7" s="38">
        <v>0</v>
      </c>
      <c r="EC7" s="38">
        <v>0</v>
      </c>
      <c r="ED7" s="38">
        <v>5.9</v>
      </c>
      <c r="EE7" s="38">
        <v>0</v>
      </c>
      <c r="EF7" s="38">
        <v>0</v>
      </c>
      <c r="EG7" s="38">
        <v>0</v>
      </c>
      <c r="EH7" s="38">
        <v>0</v>
      </c>
      <c r="EI7" s="38">
        <v>0</v>
      </c>
      <c r="EJ7" s="38">
        <v>0.01</v>
      </c>
      <c r="EK7" s="38">
        <v>0.2</v>
      </c>
      <c r="EL7" s="38">
        <v>0.33</v>
      </c>
      <c r="EM7" s="38">
        <v>0.28999999999999998</v>
      </c>
      <c r="EN7" s="38">
        <v>7.0000000000000007E-2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2021-02-08T00:43:44Z</cp:lastPrinted>
  <dcterms:created xsi:type="dcterms:W3CDTF">2020-12-04T02:30:01Z</dcterms:created>
  <dcterms:modified xsi:type="dcterms:W3CDTF">2021-02-08T00:43:46Z</dcterms:modified>
  <cp:category/>
</cp:coreProperties>
</file>