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Q:\703水道係\管理係\★決算統計関係\経営比較分析表\R1\"/>
    </mc:Choice>
  </mc:AlternateContent>
  <workbookProtection workbookAlgorithmName="SHA-512" workbookHashValue="iWiFUJ8h+FFkZ9QKwiOQ8wVldxdJhrnU6NN81YM3tkXHNHOONAotQyhwUcnMvSQNuoW3+KhH9yogf+SAEyDs0A==" workbookSaltValue="R3eT6KXHTXOBfxvYHn9bmg==" workbookSpinCount="100000" lockStructure="1"/>
  <bookViews>
    <workbookView xWindow="0" yWindow="0" windowWidth="15360" windowHeight="763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P10" i="4"/>
  <c r="I10" i="4"/>
  <c r="B10" i="4"/>
  <c r="BB8" i="4"/>
  <c r="AT8" i="4"/>
  <c r="AL8" i="4"/>
  <c r="AD8" i="4"/>
  <c r="W8" i="4"/>
  <c r="P8" i="4"/>
  <c r="I8" i="4"/>
  <c r="B8" i="4"/>
  <c r="B6" i="4"/>
</calcChain>
</file>

<file path=xl/sharedStrings.xml><?xml version="1.0" encoding="utf-8"?>
<sst xmlns="http://schemas.openxmlformats.org/spreadsheetml/2006/main" count="228" uniqueCount="113">
  <si>
    <t>経営比較分析表（令和元年度決算）</t>
    <rPh sb="8" eb="10">
      <t>レイワ</t>
    </rPh>
    <rPh sb="10" eb="12">
      <t>ガンネン</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</si>
  <si>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</si>
  <si>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</si>
  <si>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</si>
  <si>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</si>
  <si>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</si>
  <si>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</si>
  <si>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</si>
  <si>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</si>
  <si>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</si>
  <si>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</si>
  <si>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</si>
  <si>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</si>
  <si>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</si>
  <si>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</si>
  <si>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</si>
  <si>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</si>
  <si>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</si>
  <si>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</si>
  <si>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</si>
  <si>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</si>
  <si>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</si>
  <si>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</si>
  <si>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</si>
  <si>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</si>
  <si>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</si>
  <si>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</si>
  <si>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</si>
  <si>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</si>
  <si>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</si>
  <si>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</si>
  <si>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</si>
  <si>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</si>
  <si>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</si>
  <si>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</si>
  <si>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</si>
  <si>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</si>
  <si>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</si>
  <si>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</si>
  <si>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</si>
  <si>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</si>
  <si>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</si>
  <si>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</si>
  <si>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</si>
  <si>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</si>
  <si>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</si>
  <si>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</si>
  <si>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</si>
  <si>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</si>
  <si>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</si>
  <si>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</si>
  <si>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</si>
  <si>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</si>
  <si>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</si>
  <si>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</si>
  <si>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</si>
  <si>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</si>
  <si>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</si>
  <si>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</si>
  <si>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</si>
  <si>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</si>
  <si>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</si>
  <si>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</si>
  <si>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</si>
  <si>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</si>
  <si>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</si>
  <si>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</si>
  <si>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</si>
  <si>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</si>
  <si>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</si>
  <si>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</si>
  <si>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</si>
  <si>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</si>
  <si>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</si>
  <si>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</si>
  <si>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</si>
  <si>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</si>
  <si>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</si>
  <si>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</si>
  <si>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</si>
  <si>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</si>
  <si>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</si>
  <si>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</si>
  <si>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</si>
  <si>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</si>
  <si>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</si>
  <si>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</si>
  <si>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</si>
  <si>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</si>
  <si>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</si>
  <si>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</si>
  <si>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</si>
  <si>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</si>
  <si>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愛媛県　砥部町</t>
  </si>
  <si>
    <t>法適用</t>
  </si>
  <si>
    <t>水道事業</t>
  </si>
  <si>
    <t>末端給水事業</t>
  </si>
  <si>
    <t>A6</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</si>
  <si>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</si>
  <si>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</si>
  <si>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</si>
  <si>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</si>
  <si>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</si>
  <si>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</si>
  <si>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</si>
  <si>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</si>
  <si>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</si>
  <si>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</si>
  <si>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</si>
  <si>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</si>
  <si>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老朽化については、今後事業開始当時の給配水管が順次更新時期を迎える。
　第8次拡張事業が平成29年度で完了したため、有形固定資産減価償却率は他団体と比べ低い数値となっているが、管路経年化率は高い数値となっている。このため今後老朽化がますます進行すると予想される。
　令和12年度くらいまでは、配水池の耐震化工事を予定しているため、大規模な給配水管の改修工事を実施できないが、配水池の改修以降計画的な管路改修を実施する。
　来年度策定する「砥部町水道事業経営計画」の中で、必要となる改修工事の事業費を見込み、資産台帳の整備をしていく。</t>
    <rPh sb="1" eb="4">
      <t>ロウキュウカ</t>
    </rPh>
    <rPh sb="10" eb="12">
      <t>コンゴ</t>
    </rPh>
    <rPh sb="12" eb="14">
      <t>ジギョウ</t>
    </rPh>
    <rPh sb="14" eb="16">
      <t>カイシ</t>
    </rPh>
    <rPh sb="16" eb="18">
      <t>トウジ</t>
    </rPh>
    <rPh sb="19" eb="20">
      <t>キュウ</t>
    </rPh>
    <rPh sb="20" eb="23">
      <t>ハイスイカン</t>
    </rPh>
    <rPh sb="24" eb="26">
      <t>ジュンジ</t>
    </rPh>
    <rPh sb="26" eb="28">
      <t>コウシン</t>
    </rPh>
    <rPh sb="28" eb="30">
      <t>ジキ</t>
    </rPh>
    <rPh sb="31" eb="32">
      <t>ムカ</t>
    </rPh>
    <rPh sb="37" eb="38">
      <t>ダイ</t>
    </rPh>
    <rPh sb="39" eb="40">
      <t>ジ</t>
    </rPh>
    <rPh sb="40" eb="42">
      <t>カクチョウ</t>
    </rPh>
    <rPh sb="42" eb="44">
      <t>ジギョウ</t>
    </rPh>
    <rPh sb="45" eb="47">
      <t>ヘイセイ</t>
    </rPh>
    <rPh sb="49" eb="51">
      <t>ネンド</t>
    </rPh>
    <rPh sb="52" eb="54">
      <t>カンリョウ</t>
    </rPh>
    <rPh sb="59" eb="61">
      <t>ユウケイ</t>
    </rPh>
    <rPh sb="61" eb="63">
      <t>コテイ</t>
    </rPh>
    <rPh sb="63" eb="65">
      <t>シサン</t>
    </rPh>
    <rPh sb="65" eb="67">
      <t>ゲンカ</t>
    </rPh>
    <rPh sb="67" eb="69">
      <t>ショウキャク</t>
    </rPh>
    <rPh sb="69" eb="70">
      <t>リツ</t>
    </rPh>
    <rPh sb="71" eb="72">
      <t>ホカ</t>
    </rPh>
    <rPh sb="72" eb="74">
      <t>ダンタイ</t>
    </rPh>
    <rPh sb="75" eb="76">
      <t>クラ</t>
    </rPh>
    <rPh sb="77" eb="78">
      <t>ヒク</t>
    </rPh>
    <rPh sb="79" eb="81">
      <t>スウチ</t>
    </rPh>
    <rPh sb="89" eb="91">
      <t>カンロ</t>
    </rPh>
    <rPh sb="91" eb="94">
      <t>ケイネンカ</t>
    </rPh>
    <rPh sb="94" eb="95">
      <t>リツ</t>
    </rPh>
    <rPh sb="96" eb="97">
      <t>タカ</t>
    </rPh>
    <rPh sb="98" eb="100">
      <t>スウチ</t>
    </rPh>
    <rPh sb="134" eb="136">
      <t>レイワ</t>
    </rPh>
    <rPh sb="138" eb="140">
      <t>ネンド</t>
    </rPh>
    <rPh sb="147" eb="150">
      <t>ハイスイチ</t>
    </rPh>
    <rPh sb="151" eb="154">
      <t>タイシンカ</t>
    </rPh>
    <rPh sb="154" eb="156">
      <t>コウジ</t>
    </rPh>
    <rPh sb="157" eb="159">
      <t>ヨテイ</t>
    </rPh>
    <rPh sb="166" eb="169">
      <t>ダイキボ</t>
    </rPh>
    <rPh sb="170" eb="171">
      <t>キュウ</t>
    </rPh>
    <rPh sb="171" eb="174">
      <t>ハイスイカン</t>
    </rPh>
    <rPh sb="175" eb="177">
      <t>カイシュウ</t>
    </rPh>
    <rPh sb="177" eb="179">
      <t>コウジ</t>
    </rPh>
    <rPh sb="180" eb="182">
      <t>ジッシ</t>
    </rPh>
    <rPh sb="188" eb="191">
      <t>ハイスイチ</t>
    </rPh>
    <rPh sb="192" eb="194">
      <t>カイシュウ</t>
    </rPh>
    <rPh sb="194" eb="196">
      <t>イコウ</t>
    </rPh>
    <rPh sb="196" eb="199">
      <t>ケイカクテキ</t>
    </rPh>
    <rPh sb="200" eb="202">
      <t>カンロ</t>
    </rPh>
    <rPh sb="202" eb="204">
      <t>カイシュウ</t>
    </rPh>
    <rPh sb="205" eb="207">
      <t>ジッシ</t>
    </rPh>
    <rPh sb="212" eb="215">
      <t>ライネンド</t>
    </rPh>
    <rPh sb="215" eb="217">
      <t>サクテイ</t>
    </rPh>
    <rPh sb="220" eb="223">
      <t>トベチョウ</t>
    </rPh>
    <rPh sb="223" eb="225">
      <t>スイドウ</t>
    </rPh>
    <rPh sb="225" eb="227">
      <t>ジギョウ</t>
    </rPh>
    <rPh sb="227" eb="229">
      <t>ケイエイ</t>
    </rPh>
    <rPh sb="229" eb="231">
      <t>ケイカク</t>
    </rPh>
    <rPh sb="233" eb="234">
      <t>ナカ</t>
    </rPh>
    <rPh sb="236" eb="238">
      <t>ヒツヨウ</t>
    </rPh>
    <rPh sb="241" eb="243">
      <t>カイシュウ</t>
    </rPh>
    <rPh sb="243" eb="245">
      <t>コウジ</t>
    </rPh>
    <rPh sb="246" eb="249">
      <t>ジギョウヒ</t>
    </rPh>
    <rPh sb="250" eb="252">
      <t>ミコ</t>
    </rPh>
    <rPh sb="254" eb="256">
      <t>シサン</t>
    </rPh>
    <rPh sb="256" eb="258">
      <t>ダイチョウ</t>
    </rPh>
    <rPh sb="259" eb="261">
      <t>セイビ</t>
    </rPh>
    <phoneticPr fontId="4"/>
  </si>
  <si>
    <t>　平成13年度から料金改定を実施せずに健全経営を続けてきたが、第7次拡張事業及び第8次拡張事業等莫大な工事費を賄うため、企業債を借り入れ実施した。今後配水池の耐震化工事等にも巨額の費用が見込まれ、ますます企業債への依存度が高くなる。給水人口が年々減少していくなか、将来世代へ過大な費用を先送る事がないよう、現在の黒字経営を持続しながら、将来への事業費に備えるためにも、数年中に料金改定に着手する。
　給水人口の減少と、専門的な技術者の退職等、今後も水道事業については厳しい状況が続くと思われるが、安心・安全な飲料水を安定的に確保できるよう、職員一丸となって努力する。</t>
    <rPh sb="1" eb="3">
      <t>ヘイセイ</t>
    </rPh>
    <rPh sb="5" eb="7">
      <t>ネンド</t>
    </rPh>
    <rPh sb="9" eb="11">
      <t>リョウキン</t>
    </rPh>
    <rPh sb="11" eb="13">
      <t>カイテイ</t>
    </rPh>
    <rPh sb="14" eb="16">
      <t>ジッシ</t>
    </rPh>
    <rPh sb="19" eb="21">
      <t>ケンゼン</t>
    </rPh>
    <rPh sb="21" eb="23">
      <t>ケイエイ</t>
    </rPh>
    <rPh sb="24" eb="25">
      <t>ツヅ</t>
    </rPh>
    <rPh sb="31" eb="32">
      <t>ダイ</t>
    </rPh>
    <rPh sb="33" eb="34">
      <t>ジ</t>
    </rPh>
    <rPh sb="34" eb="36">
      <t>カクチョウ</t>
    </rPh>
    <rPh sb="36" eb="38">
      <t>ジギョウ</t>
    </rPh>
    <rPh sb="38" eb="39">
      <t>オヨ</t>
    </rPh>
    <rPh sb="40" eb="41">
      <t>ダイ</t>
    </rPh>
    <rPh sb="42" eb="43">
      <t>ジ</t>
    </rPh>
    <rPh sb="43" eb="45">
      <t>カクチョウ</t>
    </rPh>
    <rPh sb="45" eb="47">
      <t>ジギョウ</t>
    </rPh>
    <rPh sb="47" eb="48">
      <t>トウ</t>
    </rPh>
    <rPh sb="48" eb="50">
      <t>バクダイ</t>
    </rPh>
    <rPh sb="51" eb="53">
      <t>コウジ</t>
    </rPh>
    <rPh sb="53" eb="54">
      <t>ヒ</t>
    </rPh>
    <rPh sb="55" eb="56">
      <t>マカナ</t>
    </rPh>
    <rPh sb="60" eb="62">
      <t>キギョウ</t>
    </rPh>
    <rPh sb="62" eb="63">
      <t>サイ</t>
    </rPh>
    <rPh sb="64" eb="65">
      <t>カ</t>
    </rPh>
    <rPh sb="66" eb="67">
      <t>イ</t>
    </rPh>
    <rPh sb="68" eb="70">
      <t>ジッシ</t>
    </rPh>
    <rPh sb="73" eb="75">
      <t>コンゴ</t>
    </rPh>
    <rPh sb="75" eb="78">
      <t>ハイスイチ</t>
    </rPh>
    <rPh sb="79" eb="82">
      <t>タイシンカ</t>
    </rPh>
    <rPh sb="82" eb="84">
      <t>コウジ</t>
    </rPh>
    <rPh sb="84" eb="85">
      <t>トウ</t>
    </rPh>
    <rPh sb="87" eb="89">
      <t>キョガク</t>
    </rPh>
    <rPh sb="90" eb="92">
      <t>ヒヨウ</t>
    </rPh>
    <rPh sb="93" eb="95">
      <t>ミコ</t>
    </rPh>
    <rPh sb="102" eb="104">
      <t>キギョウ</t>
    </rPh>
    <rPh sb="104" eb="105">
      <t>サイ</t>
    </rPh>
    <rPh sb="107" eb="110">
      <t>イゾンド</t>
    </rPh>
    <rPh sb="111" eb="112">
      <t>タカ</t>
    </rPh>
    <rPh sb="116" eb="118">
      <t>キュウスイ</t>
    </rPh>
    <rPh sb="118" eb="120">
      <t>ジンコウ</t>
    </rPh>
    <rPh sb="121" eb="123">
      <t>ネンネン</t>
    </rPh>
    <rPh sb="123" eb="125">
      <t>ゲンショウ</t>
    </rPh>
    <rPh sb="132" eb="134">
      <t>ショウライ</t>
    </rPh>
    <rPh sb="134" eb="136">
      <t>セダイ</t>
    </rPh>
    <rPh sb="137" eb="139">
      <t>カダイ</t>
    </rPh>
    <rPh sb="140" eb="142">
      <t>ヒヨウ</t>
    </rPh>
    <rPh sb="143" eb="144">
      <t>サキ</t>
    </rPh>
    <rPh sb="144" eb="145">
      <t>オク</t>
    </rPh>
    <rPh sb="146" eb="147">
      <t>コト</t>
    </rPh>
    <rPh sb="153" eb="155">
      <t>ゲンザイ</t>
    </rPh>
    <rPh sb="156" eb="158">
      <t>クロジ</t>
    </rPh>
    <rPh sb="158" eb="160">
      <t>ケイエイ</t>
    </rPh>
    <rPh sb="161" eb="163">
      <t>ジゾク</t>
    </rPh>
    <rPh sb="168" eb="170">
      <t>ショウライ</t>
    </rPh>
    <rPh sb="172" eb="175">
      <t>ジギョウヒ</t>
    </rPh>
    <rPh sb="176" eb="177">
      <t>ソナ</t>
    </rPh>
    <rPh sb="184" eb="186">
      <t>スウネン</t>
    </rPh>
    <rPh sb="186" eb="187">
      <t>ナカ</t>
    </rPh>
    <rPh sb="188" eb="190">
      <t>リョウキン</t>
    </rPh>
    <rPh sb="190" eb="192">
      <t>カイテイ</t>
    </rPh>
    <rPh sb="193" eb="195">
      <t>チャクシュ</t>
    </rPh>
    <rPh sb="200" eb="202">
      <t>キュウスイ</t>
    </rPh>
    <rPh sb="202" eb="204">
      <t>ジンコウ</t>
    </rPh>
    <rPh sb="205" eb="207">
      <t>ゲンショウ</t>
    </rPh>
    <rPh sb="209" eb="212">
      <t>センモンテキ</t>
    </rPh>
    <rPh sb="213" eb="215">
      <t>ギジュツ</t>
    </rPh>
    <rPh sb="215" eb="216">
      <t>シャ</t>
    </rPh>
    <rPh sb="217" eb="219">
      <t>タイショク</t>
    </rPh>
    <rPh sb="219" eb="220">
      <t>トウ</t>
    </rPh>
    <rPh sb="221" eb="223">
      <t>コンゴ</t>
    </rPh>
    <rPh sb="224" eb="226">
      <t>スイドウ</t>
    </rPh>
    <rPh sb="226" eb="228">
      <t>ジギョウ</t>
    </rPh>
    <rPh sb="233" eb="234">
      <t>キビ</t>
    </rPh>
    <rPh sb="236" eb="238">
      <t>ジョウキョウ</t>
    </rPh>
    <rPh sb="239" eb="240">
      <t>ツヅ</t>
    </rPh>
    <rPh sb="242" eb="243">
      <t>オモ</t>
    </rPh>
    <rPh sb="248" eb="250">
      <t>アンシン</t>
    </rPh>
    <rPh sb="251" eb="253">
      <t>アンゼン</t>
    </rPh>
    <rPh sb="254" eb="257">
      <t>インリョウスイ</t>
    </rPh>
    <rPh sb="258" eb="261">
      <t>アンテイテキ</t>
    </rPh>
    <rPh sb="262" eb="264">
      <t>カクホ</t>
    </rPh>
    <rPh sb="270" eb="272">
      <t>ショクイン</t>
    </rPh>
    <rPh sb="272" eb="274">
      <t>イチガン</t>
    </rPh>
    <rPh sb="278" eb="280">
      <t>ドリョク</t>
    </rPh>
    <phoneticPr fontId="4"/>
  </si>
  <si>
    <t>　令和元年度は黒字決算となり、経常収支比率・料金回収率ともに上昇している。流動比率は前年よりも減少したものの、100％を上回っており良好な経営状況である。
　給水原価の減少は、経費の節減及び有収率の向上によるものと考えられる。今後は漏水調査の計画的な実施と今まで以上の節減の意識をもって、引き続き健全な経営を続けたい。
　企業債残高対給水収益比率は一時減少したが、今後必要となる配水池の耐震化工事等多額の事業費を賄うためには、企業債の発行に頼るしかなく、完了予定である令和12年度までは上昇していくと考えられる。
　配水池や基幹管路の耐震化工事は、現在だけでなく将来世代にも負担いただくものと考えるが、過大な負担とならないよう検討する必要がある。このため令和３年度に策定する「砥部町水道事業経営計画」により、計画的な施設改修と適正な時期・適正な価格での料金改定に取り組みたい。</t>
    <rPh sb="1" eb="3">
      <t>レイワ</t>
    </rPh>
    <rPh sb="3" eb="4">
      <t>モト</t>
    </rPh>
    <rPh sb="4" eb="6">
      <t>ネンド</t>
    </rPh>
    <rPh sb="7" eb="9">
      <t>クロジ</t>
    </rPh>
    <rPh sb="9" eb="11">
      <t>ケッサン</t>
    </rPh>
    <rPh sb="15" eb="17">
      <t>ケイジョウ</t>
    </rPh>
    <rPh sb="17" eb="19">
      <t>シュウシ</t>
    </rPh>
    <rPh sb="19" eb="21">
      <t>ヒリツ</t>
    </rPh>
    <rPh sb="22" eb="24">
      <t>リョウキン</t>
    </rPh>
    <rPh sb="24" eb="26">
      <t>カイシュウ</t>
    </rPh>
    <rPh sb="26" eb="27">
      <t>リツ</t>
    </rPh>
    <rPh sb="30" eb="32">
      <t>ジョウショウ</t>
    </rPh>
    <rPh sb="37" eb="39">
      <t>リュウドウ</t>
    </rPh>
    <rPh sb="39" eb="41">
      <t>ヒリツ</t>
    </rPh>
    <rPh sb="42" eb="44">
      <t>ゼンネン</t>
    </rPh>
    <rPh sb="47" eb="49">
      <t>ゲンショウ</t>
    </rPh>
    <rPh sb="60" eb="62">
      <t>ウワマワ</t>
    </rPh>
    <rPh sb="66" eb="68">
      <t>リョウコウ</t>
    </rPh>
    <rPh sb="69" eb="71">
      <t>ケイエイ</t>
    </rPh>
    <rPh sb="71" eb="73">
      <t>ジョウキョウ</t>
    </rPh>
    <rPh sb="79" eb="81">
      <t>キュウスイ</t>
    </rPh>
    <rPh sb="81" eb="83">
      <t>ゲンカ</t>
    </rPh>
    <rPh sb="84" eb="86">
      <t>ゲンショウ</t>
    </rPh>
    <rPh sb="88" eb="90">
      <t>ケイヒ</t>
    </rPh>
    <rPh sb="91" eb="93">
      <t>セツゲン</t>
    </rPh>
    <rPh sb="93" eb="94">
      <t>オヨ</t>
    </rPh>
    <rPh sb="95" eb="98">
      <t>ユウシュウリツ</t>
    </rPh>
    <rPh sb="99" eb="101">
      <t>コウジョウ</t>
    </rPh>
    <rPh sb="107" eb="108">
      <t>カンガ</t>
    </rPh>
    <rPh sb="113" eb="115">
      <t>コンゴ</t>
    </rPh>
    <rPh sb="116" eb="118">
      <t>ロウスイ</t>
    </rPh>
    <rPh sb="118" eb="120">
      <t>チョウサ</t>
    </rPh>
    <rPh sb="125" eb="127">
      <t>ジッシ</t>
    </rPh>
    <rPh sb="128" eb="129">
      <t>イマ</t>
    </rPh>
    <rPh sb="131" eb="133">
      <t>イジョウ</t>
    </rPh>
    <rPh sb="134" eb="136">
      <t>セツゲン</t>
    </rPh>
    <rPh sb="137" eb="139">
      <t>イシキ</t>
    </rPh>
    <rPh sb="144" eb="145">
      <t>ヒ</t>
    </rPh>
    <rPh sb="146" eb="147">
      <t>ツヅ</t>
    </rPh>
    <rPh sb="148" eb="150">
      <t>ケンゼン</t>
    </rPh>
    <rPh sb="151" eb="153">
      <t>ケイエイ</t>
    </rPh>
    <rPh sb="154" eb="155">
      <t>ツヅ</t>
    </rPh>
    <rPh sb="161" eb="163">
      <t>キギョウ</t>
    </rPh>
    <rPh sb="163" eb="164">
      <t>サイ</t>
    </rPh>
    <rPh sb="164" eb="166">
      <t>ザンダカ</t>
    </rPh>
    <rPh sb="166" eb="167">
      <t>タイ</t>
    </rPh>
    <rPh sb="167" eb="169">
      <t>キュウスイ</t>
    </rPh>
    <rPh sb="169" eb="171">
      <t>シュウエキ</t>
    </rPh>
    <rPh sb="171" eb="173">
      <t>ヒリツ</t>
    </rPh>
    <rPh sb="174" eb="176">
      <t>イチジ</t>
    </rPh>
    <rPh sb="176" eb="178">
      <t>ゲンショウ</t>
    </rPh>
    <rPh sb="182" eb="184">
      <t>コンゴ</t>
    </rPh>
    <rPh sb="184" eb="186">
      <t>ヒツヨウ</t>
    </rPh>
    <rPh sb="189" eb="192">
      <t>ハイスイチ</t>
    </rPh>
    <rPh sb="193" eb="196">
      <t>タイシンカ</t>
    </rPh>
    <rPh sb="196" eb="198">
      <t>コウジ</t>
    </rPh>
    <rPh sb="198" eb="199">
      <t>トウ</t>
    </rPh>
    <rPh sb="199" eb="201">
      <t>タガク</t>
    </rPh>
    <rPh sb="202" eb="205">
      <t>ジギョウヒ</t>
    </rPh>
    <rPh sb="206" eb="207">
      <t>マカナ</t>
    </rPh>
    <rPh sb="213" eb="215">
      <t>キギョウ</t>
    </rPh>
    <rPh sb="215" eb="216">
      <t>サイ</t>
    </rPh>
    <rPh sb="217" eb="219">
      <t>ハッコウ</t>
    </rPh>
    <rPh sb="220" eb="221">
      <t>タヨ</t>
    </rPh>
    <rPh sb="227" eb="229">
      <t>カンリョウ</t>
    </rPh>
    <rPh sb="229" eb="231">
      <t>ヨテイ</t>
    </rPh>
    <rPh sb="234" eb="236">
      <t>レイワ</t>
    </rPh>
    <rPh sb="238" eb="240">
      <t>ネンド</t>
    </rPh>
    <rPh sb="243" eb="245">
      <t>ジョウショウ</t>
    </rPh>
    <rPh sb="250" eb="251">
      <t>カンガ</t>
    </rPh>
    <rPh sb="258" eb="261">
      <t>ハイスイチ</t>
    </rPh>
    <rPh sb="262" eb="264">
      <t>キカン</t>
    </rPh>
    <rPh sb="264" eb="266">
      <t>カンロ</t>
    </rPh>
    <rPh sb="267" eb="270">
      <t>タイシンカ</t>
    </rPh>
    <rPh sb="270" eb="272">
      <t>コウジ</t>
    </rPh>
    <rPh sb="274" eb="276">
      <t>ゲンザイ</t>
    </rPh>
    <rPh sb="281" eb="283">
      <t>ショウライ</t>
    </rPh>
    <rPh sb="283" eb="285">
      <t>セダイ</t>
    </rPh>
    <rPh sb="287" eb="289">
      <t>フタン</t>
    </rPh>
    <rPh sb="296" eb="297">
      <t>カンガ</t>
    </rPh>
    <rPh sb="301" eb="303">
      <t>カダイ</t>
    </rPh>
    <rPh sb="304" eb="306">
      <t>フタン</t>
    </rPh>
    <rPh sb="313" eb="315">
      <t>ケントウ</t>
    </rPh>
    <rPh sb="317" eb="319">
      <t>ヒツヨウ</t>
    </rPh>
    <rPh sb="327" eb="329">
      <t>レイワ</t>
    </rPh>
    <rPh sb="330" eb="332">
      <t>ネンド</t>
    </rPh>
    <rPh sb="333" eb="335">
      <t>サクテイ</t>
    </rPh>
    <rPh sb="338" eb="341">
      <t>トベチョウ</t>
    </rPh>
    <rPh sb="341" eb="343">
      <t>スイドウ</t>
    </rPh>
    <rPh sb="343" eb="345">
      <t>ジギョウ</t>
    </rPh>
    <rPh sb="345" eb="347">
      <t>ケイエイ</t>
    </rPh>
    <rPh sb="347" eb="349">
      <t>ケイカク</t>
    </rPh>
    <rPh sb="354" eb="356">
      <t>ケイカク</t>
    </rPh>
    <rPh sb="356" eb="357">
      <t>テキ</t>
    </rPh>
    <rPh sb="358" eb="360">
      <t>シセツ</t>
    </rPh>
    <rPh sb="360" eb="362">
      <t>カイシュウ</t>
    </rPh>
    <rPh sb="363" eb="365">
      <t>テキセイ</t>
    </rPh>
    <rPh sb="366" eb="368">
      <t>ジキ</t>
    </rPh>
    <rPh sb="369" eb="371">
      <t>テキセイ</t>
    </rPh>
    <rPh sb="372" eb="374">
      <t>カカク</t>
    </rPh>
    <rPh sb="376" eb="378">
      <t>リョウキン</t>
    </rPh>
    <rPh sb="378" eb="380">
      <t>カイテイ</t>
    </rPh>
    <rPh sb="381" eb="382">
      <t>ト</t>
    </rPh>
    <rPh sb="383" eb="384">
      <t>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</si>
</sst>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データ!$ED$6:$EH$6</c:f>
              <c:numCache>
                <c:formatCode>#,##0.00;"△"#,##0.00;"-"</c:formatCode>
                <c:ptCount val="5"/>
                <c:pt idx="0" formatCode="#,##0.00;&quot;△&quot;#,##0.00">
                  <c:v>0</c:v>
                </c:pt>
                <c:pt idx="1">
                  <c:v>0.99</c:v>
                </c:pt>
                <c:pt idx="2">
                  <c:v>0.95</c:v>
                </c:pt>
                <c:pt idx="3">
                  <c:v>1.1399999999999999</c:v>
                </c:pt>
                <c:pt idx="4">
                  <c:v>1.32</c:v>
                </c:pt>
              </c:numCache>
            </c:numRef>
          </c:val>
          <c:extLst>
            <c:ext xmlns:c16="http://schemas.microsoft.com/office/drawing/2014/chart" uri="{C3380CC4-5D6E-409C-BE32-E72D297353CC}">
              <c16:uniqueId val="{00000000-AF0E-447A-818B-D13767D0C15C}"/>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0.99</c:v>
                </c:pt>
                <c:pt idx="1">
                  <c:v>0.71</c:v>
                </c:pt>
                <c:pt idx="2">
                  <c:v>0.54</c:v>
                </c:pt>
                <c:pt idx="3">
                  <c:v>0.5</c:v>
                </c:pt>
                <c:pt idx="4">
                  <c:v>0.52</c:v>
                </c:pt>
              </c:numCache>
            </c:numRef>
          </c:val>
          <c:smooth val="0"/>
          <c:extLst>
            <c:ext xmlns:c16="http://schemas.microsoft.com/office/drawing/2014/chart" uri="{C3380CC4-5D6E-409C-BE32-E72D297353CC}">
              <c16:uniqueId val="{00000001-AF0E-447A-818B-D13767D0C15C}"/>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データ!$X$6:$AB$6</c:f>
              <c:numCache>
                <c:formatCode>#,##0.00;"△"#,##0.00;"-"</c:formatCode>
                <c:ptCount val="5"/>
                <c:pt idx="0">
                  <c:v>103.69</c:v>
                </c:pt>
                <c:pt idx="1">
                  <c:v>98.92</c:v>
                </c:pt>
                <c:pt idx="2">
                  <c:v>111.14</c:v>
                </c:pt>
                <c:pt idx="3">
                  <c:v>102.58</c:v>
                </c:pt>
                <c:pt idx="4">
                  <c:v>105.29</c:v>
                </c:pt>
              </c:numCache>
            </c:numRef>
          </c:val>
          <c:extLst>
            <c:ext xmlns:c16="http://schemas.microsoft.com/office/drawing/2014/chart" uri="{C3380CC4-5D6E-409C-BE32-E72D297353CC}">
              <c16:uniqueId val="{00000000-2A19-4690-861F-2EAA74981A73}"/>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111.21</c:v>
                </c:pt>
                <c:pt idx="1">
                  <c:v>111.71</c:v>
                </c:pt>
                <c:pt idx="2">
                  <c:v>110.05</c:v>
                </c:pt>
                <c:pt idx="3">
                  <c:v>108.87</c:v>
                </c:pt>
                <c:pt idx="4">
                  <c:v>108.61</c:v>
                </c:pt>
              </c:numCache>
            </c:numRef>
          </c:val>
          <c:smooth val="0"/>
          <c:extLst>
            <c:ext xmlns:c16="http://schemas.microsoft.com/office/drawing/2014/chart" uri="{C3380CC4-5D6E-409C-BE32-E72D297353CC}">
              <c16:uniqueId val="{00000001-2A19-4690-861F-2EAA74981A73}"/>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データ!$DH$6:$DL$6</c:f>
              <c:numCache>
                <c:formatCode>#,##0.00;"△"#,##0.00;"-"</c:formatCode>
                <c:ptCount val="5"/>
                <c:pt idx="0">
                  <c:v>47.27</c:v>
                </c:pt>
                <c:pt idx="1">
                  <c:v>43.76</c:v>
                </c:pt>
                <c:pt idx="2">
                  <c:v>42.07</c:v>
                </c:pt>
                <c:pt idx="3">
                  <c:v>43.45</c:v>
                </c:pt>
                <c:pt idx="4">
                  <c:v>43.85</c:v>
                </c:pt>
              </c:numCache>
            </c:numRef>
          </c:val>
          <c:extLst>
            <c:ext xmlns:c16="http://schemas.microsoft.com/office/drawing/2014/chart" uri="{C3380CC4-5D6E-409C-BE32-E72D297353CC}">
              <c16:uniqueId val="{00000000-4595-4A8A-8E58-82E7C39CD726}"/>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47.46</c:v>
                </c:pt>
                <c:pt idx="1">
                  <c:v>48.49</c:v>
                </c:pt>
                <c:pt idx="2">
                  <c:v>48.05</c:v>
                </c:pt>
                <c:pt idx="3">
                  <c:v>48.87</c:v>
                </c:pt>
                <c:pt idx="4">
                  <c:v>49.92</c:v>
                </c:pt>
              </c:numCache>
            </c:numRef>
          </c:val>
          <c:smooth val="0"/>
          <c:extLst>
            <c:ext xmlns:c16="http://schemas.microsoft.com/office/drawing/2014/chart" uri="{C3380CC4-5D6E-409C-BE32-E72D297353CC}">
              <c16:uniqueId val="{00000001-4595-4A8A-8E58-82E7C39CD726}"/>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データ!$DS$6:$DW$6</c:f>
              <c:numCache>
                <c:formatCode>#,##0.00;"△"#,##0.00</c:formatCode>
                <c:ptCount val="5"/>
                <c:pt idx="0">
                  <c:v>0</c:v>
                </c:pt>
                <c:pt idx="1">
                  <c:v>0</c:v>
                </c:pt>
                <c:pt idx="2" formatCode="#,##0.00;&quot;△&quot;#,##0.00;&quot;-&quot;">
                  <c:v>3.5</c:v>
                </c:pt>
                <c:pt idx="3" formatCode="#,##0.00;&quot;△&quot;#,##0.00;&quot;-&quot;">
                  <c:v>21.92</c:v>
                </c:pt>
                <c:pt idx="4" formatCode="#,##0.00;&quot;△&quot;#,##0.00;&quot;-&quot;">
                  <c:v>21.76</c:v>
                </c:pt>
              </c:numCache>
            </c:numRef>
          </c:val>
          <c:extLst>
            <c:ext xmlns:c16="http://schemas.microsoft.com/office/drawing/2014/chart" uri="{C3380CC4-5D6E-409C-BE32-E72D297353CC}">
              <c16:uniqueId val="{00000000-18A6-494F-A0FF-35568F26F11F}"/>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9.7100000000000009</c:v>
                </c:pt>
                <c:pt idx="1">
                  <c:v>12.79</c:v>
                </c:pt>
                <c:pt idx="2">
                  <c:v>13.39</c:v>
                </c:pt>
                <c:pt idx="3">
                  <c:v>14.85</c:v>
                </c:pt>
                <c:pt idx="4">
                  <c:v>16.88</c:v>
                </c:pt>
              </c:numCache>
            </c:numRef>
          </c:val>
          <c:smooth val="0"/>
          <c:extLst>
            <c:ext xmlns:c16="http://schemas.microsoft.com/office/drawing/2014/chart" uri="{C3380CC4-5D6E-409C-BE32-E72D297353CC}">
              <c16:uniqueId val="{00000001-18A6-494F-A0FF-35568F26F11F}"/>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785-42E5-A832-E693AD2FE257}"/>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1.93</c:v>
                </c:pt>
                <c:pt idx="1">
                  <c:v>1.72</c:v>
                </c:pt>
                <c:pt idx="2">
                  <c:v>2.64</c:v>
                </c:pt>
                <c:pt idx="3">
                  <c:v>3.16</c:v>
                </c:pt>
                <c:pt idx="4">
                  <c:v>3.59</c:v>
                </c:pt>
              </c:numCache>
            </c:numRef>
          </c:val>
          <c:smooth val="0"/>
          <c:extLst>
            <c:ext xmlns:c16="http://schemas.microsoft.com/office/drawing/2014/chart" uri="{C3380CC4-5D6E-409C-BE32-E72D297353CC}">
              <c16:uniqueId val="{00000001-6785-42E5-A832-E693AD2FE257}"/>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データ!$AT$6:$AX$6</c:f>
              <c:numCache>
                <c:formatCode>#,##0.00;"△"#,##0.00;"-"</c:formatCode>
                <c:ptCount val="5"/>
                <c:pt idx="0">
                  <c:v>297.13</c:v>
                </c:pt>
                <c:pt idx="1">
                  <c:v>174.47</c:v>
                </c:pt>
                <c:pt idx="2">
                  <c:v>301.75</c:v>
                </c:pt>
                <c:pt idx="3">
                  <c:v>311.86</c:v>
                </c:pt>
                <c:pt idx="4">
                  <c:v>279.33</c:v>
                </c:pt>
              </c:numCache>
            </c:numRef>
          </c:val>
          <c:extLst>
            <c:ext xmlns:c16="http://schemas.microsoft.com/office/drawing/2014/chart" uri="{C3380CC4-5D6E-409C-BE32-E72D297353CC}">
              <c16:uniqueId val="{00000000-833D-418D-B47D-A310411BCA18}"/>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391.54</c:v>
                </c:pt>
                <c:pt idx="1">
                  <c:v>384.34</c:v>
                </c:pt>
                <c:pt idx="2">
                  <c:v>359.47</c:v>
                </c:pt>
                <c:pt idx="3">
                  <c:v>369.69</c:v>
                </c:pt>
                <c:pt idx="4">
                  <c:v>379.08</c:v>
                </c:pt>
              </c:numCache>
            </c:numRef>
          </c:val>
          <c:smooth val="0"/>
          <c:extLst>
            <c:ext xmlns:c16="http://schemas.microsoft.com/office/drawing/2014/chart" uri="{C3380CC4-5D6E-409C-BE32-E72D297353CC}">
              <c16:uniqueId val="{00000001-833D-418D-B47D-A310411BCA18}"/>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データ!$BE$6:$BI$6</c:f>
              <c:numCache>
                <c:formatCode>#,##0.00;"△"#,##0.00;"-"</c:formatCode>
                <c:ptCount val="5"/>
                <c:pt idx="0">
                  <c:v>505.81</c:v>
                </c:pt>
                <c:pt idx="1">
                  <c:v>542.29999999999995</c:v>
                </c:pt>
                <c:pt idx="2">
                  <c:v>608.16999999999996</c:v>
                </c:pt>
                <c:pt idx="3">
                  <c:v>617.03</c:v>
                </c:pt>
                <c:pt idx="4">
                  <c:v>598.49</c:v>
                </c:pt>
              </c:numCache>
            </c:numRef>
          </c:val>
          <c:extLst>
            <c:ext xmlns:c16="http://schemas.microsoft.com/office/drawing/2014/chart" uri="{C3380CC4-5D6E-409C-BE32-E72D297353CC}">
              <c16:uniqueId val="{00000000-9882-411C-82EC-EA10C3EF20A8}"/>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386.97</c:v>
                </c:pt>
                <c:pt idx="1">
                  <c:v>380.58</c:v>
                </c:pt>
                <c:pt idx="2">
                  <c:v>401.79</c:v>
                </c:pt>
                <c:pt idx="3">
                  <c:v>402.99</c:v>
                </c:pt>
                <c:pt idx="4">
                  <c:v>398.98</c:v>
                </c:pt>
              </c:numCache>
            </c:numRef>
          </c:val>
          <c:smooth val="0"/>
          <c:extLst>
            <c:ext xmlns:c16="http://schemas.microsoft.com/office/drawing/2014/chart" uri="{C3380CC4-5D6E-409C-BE32-E72D297353CC}">
              <c16:uniqueId val="{00000001-9882-411C-82EC-EA10C3EF20A8}"/>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データ!$BP$6:$BT$6</c:f>
              <c:numCache>
                <c:formatCode>#,##0.00;"△"#,##0.00;"-"</c:formatCode>
                <c:ptCount val="5"/>
                <c:pt idx="0">
                  <c:v>101.44</c:v>
                </c:pt>
                <c:pt idx="1">
                  <c:v>96.11</c:v>
                </c:pt>
                <c:pt idx="2">
                  <c:v>110.02</c:v>
                </c:pt>
                <c:pt idx="3">
                  <c:v>100.72</c:v>
                </c:pt>
                <c:pt idx="4">
                  <c:v>102.68</c:v>
                </c:pt>
              </c:numCache>
            </c:numRef>
          </c:val>
          <c:extLst>
            <c:ext xmlns:c16="http://schemas.microsoft.com/office/drawing/2014/chart" uri="{C3380CC4-5D6E-409C-BE32-E72D297353CC}">
              <c16:uniqueId val="{00000000-2B1F-4F99-A328-96844E9EAFDF}"/>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101.72</c:v>
                </c:pt>
                <c:pt idx="1">
                  <c:v>102.38</c:v>
                </c:pt>
                <c:pt idx="2">
                  <c:v>100.12</c:v>
                </c:pt>
                <c:pt idx="3">
                  <c:v>98.66</c:v>
                </c:pt>
                <c:pt idx="4">
                  <c:v>98.64</c:v>
                </c:pt>
              </c:numCache>
            </c:numRef>
          </c:val>
          <c:smooth val="0"/>
          <c:extLst>
            <c:ext xmlns:c16="http://schemas.microsoft.com/office/drawing/2014/chart" uri="{C3380CC4-5D6E-409C-BE32-E72D297353CC}">
              <c16:uniqueId val="{00000001-2B1F-4F99-A328-96844E9EAFDF}"/>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データ!$CA$6:$CE$6</c:f>
              <c:numCache>
                <c:formatCode>#,##0.00;"△"#,##0.00;"-"</c:formatCode>
                <c:ptCount val="5"/>
                <c:pt idx="0">
                  <c:v>115.34</c:v>
                </c:pt>
                <c:pt idx="1">
                  <c:v>122.12</c:v>
                </c:pt>
                <c:pt idx="2">
                  <c:v>108.59</c:v>
                </c:pt>
                <c:pt idx="3">
                  <c:v>118.99</c:v>
                </c:pt>
                <c:pt idx="4">
                  <c:v>116.8</c:v>
                </c:pt>
              </c:numCache>
            </c:numRef>
          </c:val>
          <c:extLst>
            <c:ext xmlns:c16="http://schemas.microsoft.com/office/drawing/2014/chart" uri="{C3380CC4-5D6E-409C-BE32-E72D297353CC}">
              <c16:uniqueId val="{00000000-0607-4453-AAC3-5352C4405FDD}"/>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168.2</c:v>
                </c:pt>
                <c:pt idx="1">
                  <c:v>168.67</c:v>
                </c:pt>
                <c:pt idx="2">
                  <c:v>174.97</c:v>
                </c:pt>
                <c:pt idx="3">
                  <c:v>178.59</c:v>
                </c:pt>
                <c:pt idx="4">
                  <c:v>178.92</c:v>
                </c:pt>
              </c:numCache>
            </c:numRef>
          </c:val>
          <c:smooth val="0"/>
          <c:extLst>
            <c:ext xmlns:c16="http://schemas.microsoft.com/office/drawing/2014/chart" uri="{C3380CC4-5D6E-409C-BE32-E72D297353CC}">
              <c16:uniqueId val="{00000001-0607-4453-AAC3-5352C4405FDD}"/>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データ!$CL$6:$CP$6</c:f>
              <c:numCache>
                <c:formatCode>#,##0.00;"△"#,##0.00;"-"</c:formatCode>
                <c:ptCount val="5"/>
                <c:pt idx="0">
                  <c:v>53.71</c:v>
                </c:pt>
                <c:pt idx="1">
                  <c:v>54.17</c:v>
                </c:pt>
                <c:pt idx="2">
                  <c:v>83.39</c:v>
                </c:pt>
                <c:pt idx="3">
                  <c:v>82.48</c:v>
                </c:pt>
                <c:pt idx="4">
                  <c:v>80.489999999999995</c:v>
                </c:pt>
              </c:numCache>
            </c:numRef>
          </c:val>
          <c:extLst>
            <c:ext xmlns:c16="http://schemas.microsoft.com/office/drawing/2014/chart" uri="{C3380CC4-5D6E-409C-BE32-E72D297353CC}">
              <c16:uniqueId val="{00000000-7B1D-4CEF-8C3F-CC53735AA8B9}"/>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54.77</c:v>
                </c:pt>
                <c:pt idx="1">
                  <c:v>54.92</c:v>
                </c:pt>
                <c:pt idx="2">
                  <c:v>55.63</c:v>
                </c:pt>
                <c:pt idx="3">
                  <c:v>55.03</c:v>
                </c:pt>
                <c:pt idx="4">
                  <c:v>55.14</c:v>
                </c:pt>
              </c:numCache>
            </c:numRef>
          </c:val>
          <c:smooth val="0"/>
          <c:extLst>
            <c:ext xmlns:c16="http://schemas.microsoft.com/office/drawing/2014/chart" uri="{C3380CC4-5D6E-409C-BE32-E72D297353CC}">
              <c16:uniqueId val="{00000001-7B1D-4CEF-8C3F-CC53735AA8B9}"/>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データ!$CW$6:$DA$6</c:f>
              <c:numCache>
                <c:formatCode>#,##0.00;"△"#,##0.00;"-"</c:formatCode>
                <c:ptCount val="5"/>
                <c:pt idx="0">
                  <c:v>83.22</c:v>
                </c:pt>
                <c:pt idx="1">
                  <c:v>82.44</c:v>
                </c:pt>
                <c:pt idx="2">
                  <c:v>77.63</c:v>
                </c:pt>
                <c:pt idx="3">
                  <c:v>78.14</c:v>
                </c:pt>
                <c:pt idx="4">
                  <c:v>79.72</c:v>
                </c:pt>
              </c:numCache>
            </c:numRef>
          </c:val>
          <c:extLst>
            <c:ext xmlns:c16="http://schemas.microsoft.com/office/drawing/2014/chart" uri="{C3380CC4-5D6E-409C-BE32-E72D297353CC}">
              <c16:uniqueId val="{00000000-C5E6-4093-A723-80B7E5E9E783}"/>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82.89</c:v>
                </c:pt>
                <c:pt idx="1">
                  <c:v>82.66</c:v>
                </c:pt>
                <c:pt idx="2">
                  <c:v>82.04</c:v>
                </c:pt>
                <c:pt idx="3">
                  <c:v>81.900000000000006</c:v>
                </c:pt>
                <c:pt idx="4">
                  <c:v>81.39</c:v>
                </c:pt>
              </c:numCache>
            </c:numRef>
          </c:val>
          <c:smooth val="0"/>
          <c:extLst>
            <c:ext xmlns:c16="http://schemas.microsoft.com/office/drawing/2014/chart" uri="{C3380CC4-5D6E-409C-BE32-E72D297353CC}">
              <c16:uniqueId val="{00000001-C5E6-4093-A723-80B7E5E9E783}"/>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【264.97】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【266.61】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【168.38】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【103.24】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【49.59】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【19.44】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M46"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4" t="s">
        <v>0</v>
      </c>
      <c r="C2" s="84"/>
      <c r="D2" s="84"/>
      <c r="E2" s="84"/>
      <c r="F2" s="84"/>
      <c r="G2" s="84"/>
      <c r="H2" s="84"/>
      <c r="I2" s="84"/>
      <c r="J2" s="84"/>
      <c r="K2" s="84"/>
      <c r="L2" s="84"/>
      <c r="M2" s="84"/>
      <c r="N2" s="84"/>
      <c r="O2" s="84"/>
      <c r="P2" s="84"/>
      <c r="Q2" s="84"/>
      <c r="R2" s="84"/>
      <c r="S2" s="84"/>
      <c r="T2" s="84"/>
      <c r="U2" s="84"/>
      <c r="V2" s="84"/>
      <c r="W2" s="84"/>
      <c r="X2" s="84"/>
      <c r="Y2" s="84"/>
      <c r="Z2" s="84"/>
      <c r="AA2" s="84"/>
      <c r="AB2" s="84"/>
      <c r="AC2" s="84"/>
      <c r="AD2" s="84"/>
      <c r="AE2" s="84"/>
      <c r="AF2" s="84"/>
      <c r="AG2" s="84"/>
      <c r="AH2" s="84"/>
      <c r="AI2" s="84"/>
      <c r="AJ2" s="84"/>
      <c r="AK2" s="84"/>
      <c r="AL2" s="84"/>
      <c r="AM2" s="84"/>
      <c r="AN2" s="84"/>
      <c r="AO2" s="84"/>
      <c r="AP2" s="84"/>
      <c r="AQ2" s="84"/>
      <c r="AR2" s="84"/>
      <c r="AS2" s="84"/>
      <c r="AT2" s="84"/>
      <c r="AU2" s="84"/>
      <c r="AV2" s="84"/>
      <c r="AW2" s="84"/>
      <c r="AX2" s="84"/>
      <c r="AY2" s="84"/>
      <c r="AZ2" s="84"/>
      <c r="BA2" s="84"/>
      <c r="BB2" s="84"/>
      <c r="BC2" s="84"/>
      <c r="BD2" s="84"/>
      <c r="BE2" s="84"/>
      <c r="BF2" s="84"/>
      <c r="BG2" s="84"/>
      <c r="BH2" s="84"/>
      <c r="BI2" s="84"/>
      <c r="BJ2" s="84"/>
      <c r="BK2" s="84"/>
      <c r="BL2" s="84"/>
      <c r="BM2" s="84"/>
      <c r="BN2" s="84"/>
      <c r="BO2" s="84"/>
      <c r="BP2" s="84"/>
      <c r="BQ2" s="84"/>
      <c r="BR2" s="84"/>
      <c r="BS2" s="84"/>
      <c r="BT2" s="84"/>
      <c r="BU2" s="84"/>
      <c r="BV2" s="84"/>
      <c r="BW2" s="84"/>
      <c r="BX2" s="84"/>
      <c r="BY2" s="84"/>
      <c r="BZ2" s="84"/>
    </row>
    <row r="3" spans="1:78" ht="9.75" customHeight="1" x14ac:dyDescent="0.15">
      <c r="A3" s="2"/>
      <c r="B3" s="84"/>
      <c r="C3" s="84"/>
      <c r="D3" s="84"/>
      <c r="E3" s="84"/>
      <c r="F3" s="84"/>
      <c r="G3" s="84"/>
      <c r="H3" s="84"/>
      <c r="I3" s="84"/>
      <c r="J3" s="84"/>
      <c r="K3" s="84"/>
      <c r="L3" s="84"/>
      <c r="M3" s="84"/>
      <c r="N3" s="84"/>
      <c r="O3" s="84"/>
      <c r="P3" s="84"/>
      <c r="Q3" s="84"/>
      <c r="R3" s="84"/>
      <c r="S3" s="84"/>
      <c r="T3" s="84"/>
      <c r="U3" s="84"/>
      <c r="V3" s="84"/>
      <c r="W3" s="84"/>
      <c r="X3" s="84"/>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c r="BT3" s="84"/>
      <c r="BU3" s="84"/>
      <c r="BV3" s="84"/>
      <c r="BW3" s="84"/>
      <c r="BX3" s="84"/>
      <c r="BY3" s="84"/>
      <c r="BZ3" s="84"/>
    </row>
    <row r="4" spans="1:78" ht="9.75" customHeight="1" x14ac:dyDescent="0.15">
      <c r="A4" s="2"/>
      <c r="B4" s="84"/>
      <c r="C4" s="84"/>
      <c r="D4" s="84"/>
      <c r="E4" s="84"/>
      <c r="F4" s="84"/>
      <c r="G4" s="84"/>
      <c r="H4" s="84"/>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c r="BN4" s="84"/>
      <c r="BO4" s="84"/>
      <c r="BP4" s="84"/>
      <c r="BQ4" s="84"/>
      <c r="BR4" s="84"/>
      <c r="BS4" s="84"/>
      <c r="BT4" s="84"/>
      <c r="BU4" s="84"/>
      <c r="BV4" s="84"/>
      <c r="BW4" s="84"/>
      <c r="BX4" s="84"/>
      <c r="BY4" s="84"/>
      <c r="BZ4" s="8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5" t="str">
        <f>データ!H6</f>
        <v>愛媛県　砥部町</v>
      </c>
      <c r="C6" s="85"/>
      <c r="D6" s="85"/>
      <c r="E6" s="85"/>
      <c r="F6" s="85"/>
      <c r="G6" s="85"/>
      <c r="H6" s="85"/>
      <c r="I6" s="85"/>
      <c r="J6" s="85"/>
      <c r="K6" s="85"/>
      <c r="L6" s="85"/>
      <c r="M6" s="85"/>
      <c r="N6" s="85"/>
      <c r="O6" s="85"/>
      <c r="P6" s="85"/>
      <c r="Q6" s="85"/>
      <c r="R6" s="85"/>
      <c r="S6" s="85"/>
      <c r="T6" s="85"/>
      <c r="U6" s="85"/>
      <c r="V6" s="85"/>
      <c r="W6" s="85"/>
      <c r="X6" s="85"/>
      <c r="Y6" s="85"/>
      <c r="Z6" s="85"/>
      <c r="AA6" s="85"/>
      <c r="AB6" s="85"/>
      <c r="AC6" s="85"/>
      <c r="AD6" s="86"/>
      <c r="AE6" s="86"/>
      <c r="AF6" s="86"/>
      <c r="AG6" s="86"/>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6" t="s">
        <v>1</v>
      </c>
      <c r="C7" s="77"/>
      <c r="D7" s="77"/>
      <c r="E7" s="77"/>
      <c r="F7" s="77"/>
      <c r="G7" s="77"/>
      <c r="H7" s="77"/>
      <c r="I7" s="76" t="s">
        <v>2</v>
      </c>
      <c r="J7" s="77"/>
      <c r="K7" s="77"/>
      <c r="L7" s="77"/>
      <c r="M7" s="77"/>
      <c r="N7" s="77"/>
      <c r="O7" s="78"/>
      <c r="P7" s="79" t="s">
        <v>3</v>
      </c>
      <c r="Q7" s="79"/>
      <c r="R7" s="79"/>
      <c r="S7" s="79"/>
      <c r="T7" s="79"/>
      <c r="U7" s="79"/>
      <c r="V7" s="79"/>
      <c r="W7" s="79" t="s">
        <v>4</v>
      </c>
      <c r="X7" s="79"/>
      <c r="Y7" s="79"/>
      <c r="Z7" s="79"/>
      <c r="AA7" s="79"/>
      <c r="AB7" s="79"/>
      <c r="AC7" s="79"/>
      <c r="AD7" s="79" t="s">
        <v>5</v>
      </c>
      <c r="AE7" s="79"/>
      <c r="AF7" s="79"/>
      <c r="AG7" s="79"/>
      <c r="AH7" s="79"/>
      <c r="AI7" s="79"/>
      <c r="AJ7" s="79"/>
      <c r="AK7" s="4"/>
      <c r="AL7" s="79" t="s">
        <v>6</v>
      </c>
      <c r="AM7" s="79"/>
      <c r="AN7" s="79"/>
      <c r="AO7" s="79"/>
      <c r="AP7" s="79"/>
      <c r="AQ7" s="79"/>
      <c r="AR7" s="79"/>
      <c r="AS7" s="79"/>
      <c r="AT7" s="76" t="s">
        <v>7</v>
      </c>
      <c r="AU7" s="77"/>
      <c r="AV7" s="77"/>
      <c r="AW7" s="77"/>
      <c r="AX7" s="77"/>
      <c r="AY7" s="77"/>
      <c r="AZ7" s="77"/>
      <c r="BA7" s="77"/>
      <c r="BB7" s="79" t="s">
        <v>8</v>
      </c>
      <c r="BC7" s="79"/>
      <c r="BD7" s="79"/>
      <c r="BE7" s="79"/>
      <c r="BF7" s="79"/>
      <c r="BG7" s="79"/>
      <c r="BH7" s="79"/>
      <c r="BI7" s="79"/>
      <c r="BJ7" s="3"/>
      <c r="BK7" s="3"/>
      <c r="BL7" s="5" t="s">
        <v>9</v>
      </c>
      <c r="BM7" s="6"/>
      <c r="BN7" s="6"/>
      <c r="BO7" s="6"/>
      <c r="BP7" s="6"/>
      <c r="BQ7" s="6"/>
      <c r="BR7" s="6"/>
      <c r="BS7" s="6"/>
      <c r="BT7" s="6"/>
      <c r="BU7" s="6"/>
      <c r="BV7" s="6"/>
      <c r="BW7" s="6"/>
      <c r="BX7" s="6"/>
      <c r="BY7" s="7"/>
    </row>
    <row r="8" spans="1:78" ht="18.75" customHeight="1" x14ac:dyDescent="0.15">
      <c r="A8" s="2"/>
      <c r="B8" s="80" t="str">
        <f>データ!$I$6</f>
        <v>法適用</v>
      </c>
      <c r="C8" s="81"/>
      <c r="D8" s="81"/>
      <c r="E8" s="81"/>
      <c r="F8" s="81"/>
      <c r="G8" s="81"/>
      <c r="H8" s="81"/>
      <c r="I8" s="80" t="str">
        <f>データ!$J$6</f>
        <v>水道事業</v>
      </c>
      <c r="J8" s="81"/>
      <c r="K8" s="81"/>
      <c r="L8" s="81"/>
      <c r="M8" s="81"/>
      <c r="N8" s="81"/>
      <c r="O8" s="82"/>
      <c r="P8" s="83" t="str">
        <f>データ!$K$6</f>
        <v>末端給水事業</v>
      </c>
      <c r="Q8" s="83"/>
      <c r="R8" s="83"/>
      <c r="S8" s="83"/>
      <c r="T8" s="83"/>
      <c r="U8" s="83"/>
      <c r="V8" s="83"/>
      <c r="W8" s="83" t="str">
        <f>データ!$L$6</f>
        <v>A6</v>
      </c>
      <c r="X8" s="83"/>
      <c r="Y8" s="83"/>
      <c r="Z8" s="83"/>
      <c r="AA8" s="83"/>
      <c r="AB8" s="83"/>
      <c r="AC8" s="83"/>
      <c r="AD8" s="83" t="str">
        <f>データ!$M$6</f>
        <v>非設置</v>
      </c>
      <c r="AE8" s="83"/>
      <c r="AF8" s="83"/>
      <c r="AG8" s="83"/>
      <c r="AH8" s="83"/>
      <c r="AI8" s="83"/>
      <c r="AJ8" s="83"/>
      <c r="AK8" s="4"/>
      <c r="AL8" s="71">
        <f>データ!$R$6</f>
        <v>20982</v>
      </c>
      <c r="AM8" s="71"/>
      <c r="AN8" s="71"/>
      <c r="AO8" s="71"/>
      <c r="AP8" s="71"/>
      <c r="AQ8" s="71"/>
      <c r="AR8" s="71"/>
      <c r="AS8" s="71"/>
      <c r="AT8" s="67">
        <f>データ!$S$6</f>
        <v>101.59</v>
      </c>
      <c r="AU8" s="68"/>
      <c r="AV8" s="68"/>
      <c r="AW8" s="68"/>
      <c r="AX8" s="68"/>
      <c r="AY8" s="68"/>
      <c r="AZ8" s="68"/>
      <c r="BA8" s="68"/>
      <c r="BB8" s="70">
        <f>データ!$T$6</f>
        <v>206.54</v>
      </c>
      <c r="BC8" s="70"/>
      <c r="BD8" s="70"/>
      <c r="BE8" s="70"/>
      <c r="BF8" s="70"/>
      <c r="BG8" s="70"/>
      <c r="BH8" s="70"/>
      <c r="BI8" s="70"/>
      <c r="BJ8" s="3"/>
      <c r="BK8" s="3"/>
      <c r="BL8" s="74" t="s">
        <v>10</v>
      </c>
      <c r="BM8" s="75"/>
      <c r="BN8" s="8" t="s">
        <v>11</v>
      </c>
      <c r="BO8" s="9"/>
      <c r="BP8" s="9"/>
      <c r="BQ8" s="9"/>
      <c r="BR8" s="9"/>
      <c r="BS8" s="9"/>
      <c r="BT8" s="9"/>
      <c r="BU8" s="9"/>
      <c r="BV8" s="9"/>
      <c r="BW8" s="9"/>
      <c r="BX8" s="9"/>
      <c r="BY8" s="10"/>
    </row>
    <row r="9" spans="1:78" ht="18.75" customHeight="1" x14ac:dyDescent="0.15">
      <c r="A9" s="2"/>
      <c r="B9" s="76" t="s">
        <v>12</v>
      </c>
      <c r="C9" s="77"/>
      <c r="D9" s="77"/>
      <c r="E9" s="77"/>
      <c r="F9" s="77"/>
      <c r="G9" s="77"/>
      <c r="H9" s="77"/>
      <c r="I9" s="76" t="s">
        <v>13</v>
      </c>
      <c r="J9" s="77"/>
      <c r="K9" s="77"/>
      <c r="L9" s="77"/>
      <c r="M9" s="77"/>
      <c r="N9" s="77"/>
      <c r="O9" s="78"/>
      <c r="P9" s="79" t="s">
        <v>14</v>
      </c>
      <c r="Q9" s="79"/>
      <c r="R9" s="79"/>
      <c r="S9" s="79"/>
      <c r="T9" s="79"/>
      <c r="U9" s="79"/>
      <c r="V9" s="79"/>
      <c r="W9" s="79" t="s">
        <v>15</v>
      </c>
      <c r="X9" s="79"/>
      <c r="Y9" s="79"/>
      <c r="Z9" s="79"/>
      <c r="AA9" s="79"/>
      <c r="AB9" s="79"/>
      <c r="AC9" s="79"/>
      <c r="AD9" s="2"/>
      <c r="AE9" s="2"/>
      <c r="AF9" s="2"/>
      <c r="AG9" s="2"/>
      <c r="AH9" s="4"/>
      <c r="AI9" s="4"/>
      <c r="AJ9" s="4"/>
      <c r="AK9" s="4"/>
      <c r="AL9" s="79" t="s">
        <v>16</v>
      </c>
      <c r="AM9" s="79"/>
      <c r="AN9" s="79"/>
      <c r="AO9" s="79"/>
      <c r="AP9" s="79"/>
      <c r="AQ9" s="79"/>
      <c r="AR9" s="79"/>
      <c r="AS9" s="79"/>
      <c r="AT9" s="76" t="s">
        <v>17</v>
      </c>
      <c r="AU9" s="77"/>
      <c r="AV9" s="77"/>
      <c r="AW9" s="77"/>
      <c r="AX9" s="77"/>
      <c r="AY9" s="77"/>
      <c r="AZ9" s="77"/>
      <c r="BA9" s="77"/>
      <c r="BB9" s="79" t="s">
        <v>18</v>
      </c>
      <c r="BC9" s="79"/>
      <c r="BD9" s="79"/>
      <c r="BE9" s="79"/>
      <c r="BF9" s="79"/>
      <c r="BG9" s="79"/>
      <c r="BH9" s="79"/>
      <c r="BI9" s="79"/>
      <c r="BJ9" s="3"/>
      <c r="BK9" s="3"/>
      <c r="BL9" s="65" t="s">
        <v>19</v>
      </c>
      <c r="BM9" s="66"/>
      <c r="BN9" s="11" t="s">
        <v>20</v>
      </c>
      <c r="BO9" s="12"/>
      <c r="BP9" s="12"/>
      <c r="BQ9" s="12"/>
      <c r="BR9" s="12"/>
      <c r="BS9" s="12"/>
      <c r="BT9" s="12"/>
      <c r="BU9" s="12"/>
      <c r="BV9" s="12"/>
      <c r="BW9" s="12"/>
      <c r="BX9" s="12"/>
      <c r="BY9" s="13"/>
    </row>
    <row r="10" spans="1:78" ht="18.75" customHeight="1" x14ac:dyDescent="0.15">
      <c r="A10" s="2"/>
      <c r="B10" s="67" t="str">
        <f>データ!$N$6</f>
        <v>-</v>
      </c>
      <c r="C10" s="68"/>
      <c r="D10" s="68"/>
      <c r="E10" s="68"/>
      <c r="F10" s="68"/>
      <c r="G10" s="68"/>
      <c r="H10" s="68"/>
      <c r="I10" s="67">
        <f>データ!$O$6</f>
        <v>59.43</v>
      </c>
      <c r="J10" s="68"/>
      <c r="K10" s="68"/>
      <c r="L10" s="68"/>
      <c r="M10" s="68"/>
      <c r="N10" s="68"/>
      <c r="O10" s="69"/>
      <c r="P10" s="70">
        <f>データ!$P$6</f>
        <v>94.4</v>
      </c>
      <c r="Q10" s="70"/>
      <c r="R10" s="70"/>
      <c r="S10" s="70"/>
      <c r="T10" s="70"/>
      <c r="U10" s="70"/>
      <c r="V10" s="70"/>
      <c r="W10" s="71">
        <f>データ!$Q$6</f>
        <v>2330</v>
      </c>
      <c r="X10" s="71"/>
      <c r="Y10" s="71"/>
      <c r="Z10" s="71"/>
      <c r="AA10" s="71"/>
      <c r="AB10" s="71"/>
      <c r="AC10" s="71"/>
      <c r="AD10" s="2"/>
      <c r="AE10" s="2"/>
      <c r="AF10" s="2"/>
      <c r="AG10" s="2"/>
      <c r="AH10" s="4"/>
      <c r="AI10" s="4"/>
      <c r="AJ10" s="4"/>
      <c r="AK10" s="4"/>
      <c r="AL10" s="71">
        <f>データ!$U$6</f>
        <v>19697</v>
      </c>
      <c r="AM10" s="71"/>
      <c r="AN10" s="71"/>
      <c r="AO10" s="71"/>
      <c r="AP10" s="71"/>
      <c r="AQ10" s="71"/>
      <c r="AR10" s="71"/>
      <c r="AS10" s="71"/>
      <c r="AT10" s="67">
        <f>データ!$V$6</f>
        <v>12.9</v>
      </c>
      <c r="AU10" s="68"/>
      <c r="AV10" s="68"/>
      <c r="AW10" s="68"/>
      <c r="AX10" s="68"/>
      <c r="AY10" s="68"/>
      <c r="AZ10" s="68"/>
      <c r="BA10" s="68"/>
      <c r="BB10" s="70">
        <f>データ!$W$6</f>
        <v>1526.9</v>
      </c>
      <c r="BC10" s="70"/>
      <c r="BD10" s="70"/>
      <c r="BE10" s="70"/>
      <c r="BF10" s="70"/>
      <c r="BG10" s="70"/>
      <c r="BH10" s="70"/>
      <c r="BI10" s="70"/>
      <c r="BJ10" s="2"/>
      <c r="BK10" s="2"/>
      <c r="BL10" s="72" t="s">
        <v>21</v>
      </c>
      <c r="BM10" s="73"/>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23</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24</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25</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51" t="s">
        <v>112</v>
      </c>
      <c r="BM16" s="52"/>
      <c r="BN16" s="52"/>
      <c r="BO16" s="52"/>
      <c r="BP16" s="52"/>
      <c r="BQ16" s="52"/>
      <c r="BR16" s="52"/>
      <c r="BS16" s="52"/>
      <c r="BT16" s="52"/>
      <c r="BU16" s="52"/>
      <c r="BV16" s="52"/>
      <c r="BW16" s="52"/>
      <c r="BX16" s="52"/>
      <c r="BY16" s="52"/>
      <c r="BZ16" s="53"/>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51"/>
      <c r="BM17" s="52"/>
      <c r="BN17" s="52"/>
      <c r="BO17" s="52"/>
      <c r="BP17" s="52"/>
      <c r="BQ17" s="52"/>
      <c r="BR17" s="52"/>
      <c r="BS17" s="52"/>
      <c r="BT17" s="52"/>
      <c r="BU17" s="52"/>
      <c r="BV17" s="52"/>
      <c r="BW17" s="52"/>
      <c r="BX17" s="52"/>
      <c r="BY17" s="52"/>
      <c r="BZ17" s="53"/>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51"/>
      <c r="BM18" s="52"/>
      <c r="BN18" s="52"/>
      <c r="BO18" s="52"/>
      <c r="BP18" s="52"/>
      <c r="BQ18" s="52"/>
      <c r="BR18" s="52"/>
      <c r="BS18" s="52"/>
      <c r="BT18" s="52"/>
      <c r="BU18" s="52"/>
      <c r="BV18" s="52"/>
      <c r="BW18" s="52"/>
      <c r="BX18" s="52"/>
      <c r="BY18" s="52"/>
      <c r="BZ18" s="53"/>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51"/>
      <c r="BM19" s="52"/>
      <c r="BN19" s="52"/>
      <c r="BO19" s="52"/>
      <c r="BP19" s="52"/>
      <c r="BQ19" s="52"/>
      <c r="BR19" s="52"/>
      <c r="BS19" s="52"/>
      <c r="BT19" s="52"/>
      <c r="BU19" s="52"/>
      <c r="BV19" s="52"/>
      <c r="BW19" s="52"/>
      <c r="BX19" s="52"/>
      <c r="BY19" s="52"/>
      <c r="BZ19" s="53"/>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51"/>
      <c r="BM20" s="52"/>
      <c r="BN20" s="52"/>
      <c r="BO20" s="52"/>
      <c r="BP20" s="52"/>
      <c r="BQ20" s="52"/>
      <c r="BR20" s="52"/>
      <c r="BS20" s="52"/>
      <c r="BT20" s="52"/>
      <c r="BU20" s="52"/>
      <c r="BV20" s="52"/>
      <c r="BW20" s="52"/>
      <c r="BX20" s="52"/>
      <c r="BY20" s="52"/>
      <c r="BZ20" s="53"/>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51"/>
      <c r="BM21" s="52"/>
      <c r="BN21" s="52"/>
      <c r="BO21" s="52"/>
      <c r="BP21" s="52"/>
      <c r="BQ21" s="52"/>
      <c r="BR21" s="52"/>
      <c r="BS21" s="52"/>
      <c r="BT21" s="52"/>
      <c r="BU21" s="52"/>
      <c r="BV21" s="52"/>
      <c r="BW21" s="52"/>
      <c r="BX21" s="52"/>
      <c r="BY21" s="52"/>
      <c r="BZ21" s="53"/>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51"/>
      <c r="BM22" s="52"/>
      <c r="BN22" s="52"/>
      <c r="BO22" s="52"/>
      <c r="BP22" s="52"/>
      <c r="BQ22" s="52"/>
      <c r="BR22" s="52"/>
      <c r="BS22" s="52"/>
      <c r="BT22" s="52"/>
      <c r="BU22" s="52"/>
      <c r="BV22" s="52"/>
      <c r="BW22" s="52"/>
      <c r="BX22" s="52"/>
      <c r="BY22" s="52"/>
      <c r="BZ22" s="53"/>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51"/>
      <c r="BM23" s="52"/>
      <c r="BN23" s="52"/>
      <c r="BO23" s="52"/>
      <c r="BP23" s="52"/>
      <c r="BQ23" s="52"/>
      <c r="BR23" s="52"/>
      <c r="BS23" s="52"/>
      <c r="BT23" s="52"/>
      <c r="BU23" s="52"/>
      <c r="BV23" s="52"/>
      <c r="BW23" s="52"/>
      <c r="BX23" s="52"/>
      <c r="BY23" s="52"/>
      <c r="BZ23" s="53"/>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51"/>
      <c r="BM24" s="52"/>
      <c r="BN24" s="52"/>
      <c r="BO24" s="52"/>
      <c r="BP24" s="52"/>
      <c r="BQ24" s="52"/>
      <c r="BR24" s="52"/>
      <c r="BS24" s="52"/>
      <c r="BT24" s="52"/>
      <c r="BU24" s="52"/>
      <c r="BV24" s="52"/>
      <c r="BW24" s="52"/>
      <c r="BX24" s="52"/>
      <c r="BY24" s="52"/>
      <c r="BZ24" s="53"/>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51"/>
      <c r="BM25" s="52"/>
      <c r="BN25" s="52"/>
      <c r="BO25" s="52"/>
      <c r="BP25" s="52"/>
      <c r="BQ25" s="52"/>
      <c r="BR25" s="52"/>
      <c r="BS25" s="52"/>
      <c r="BT25" s="52"/>
      <c r="BU25" s="52"/>
      <c r="BV25" s="52"/>
      <c r="BW25" s="52"/>
      <c r="BX25" s="52"/>
      <c r="BY25" s="52"/>
      <c r="BZ25" s="53"/>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51"/>
      <c r="BM26" s="52"/>
      <c r="BN26" s="52"/>
      <c r="BO26" s="52"/>
      <c r="BP26" s="52"/>
      <c r="BQ26" s="52"/>
      <c r="BR26" s="52"/>
      <c r="BS26" s="52"/>
      <c r="BT26" s="52"/>
      <c r="BU26" s="52"/>
      <c r="BV26" s="52"/>
      <c r="BW26" s="52"/>
      <c r="BX26" s="52"/>
      <c r="BY26" s="52"/>
      <c r="BZ26" s="53"/>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51"/>
      <c r="BM27" s="52"/>
      <c r="BN27" s="52"/>
      <c r="BO27" s="52"/>
      <c r="BP27" s="52"/>
      <c r="BQ27" s="52"/>
      <c r="BR27" s="52"/>
      <c r="BS27" s="52"/>
      <c r="BT27" s="52"/>
      <c r="BU27" s="52"/>
      <c r="BV27" s="52"/>
      <c r="BW27" s="52"/>
      <c r="BX27" s="52"/>
      <c r="BY27" s="52"/>
      <c r="BZ27" s="53"/>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51"/>
      <c r="BM28" s="52"/>
      <c r="BN28" s="52"/>
      <c r="BO28" s="52"/>
      <c r="BP28" s="52"/>
      <c r="BQ28" s="52"/>
      <c r="BR28" s="52"/>
      <c r="BS28" s="52"/>
      <c r="BT28" s="52"/>
      <c r="BU28" s="52"/>
      <c r="BV28" s="52"/>
      <c r="BW28" s="52"/>
      <c r="BX28" s="52"/>
      <c r="BY28" s="52"/>
      <c r="BZ28" s="53"/>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51"/>
      <c r="BM29" s="52"/>
      <c r="BN29" s="52"/>
      <c r="BO29" s="52"/>
      <c r="BP29" s="52"/>
      <c r="BQ29" s="52"/>
      <c r="BR29" s="52"/>
      <c r="BS29" s="52"/>
      <c r="BT29" s="52"/>
      <c r="BU29" s="52"/>
      <c r="BV29" s="52"/>
      <c r="BW29" s="52"/>
      <c r="BX29" s="52"/>
      <c r="BY29" s="52"/>
      <c r="BZ29" s="53"/>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51"/>
      <c r="BM30" s="52"/>
      <c r="BN30" s="52"/>
      <c r="BO30" s="52"/>
      <c r="BP30" s="52"/>
      <c r="BQ30" s="52"/>
      <c r="BR30" s="52"/>
      <c r="BS30" s="52"/>
      <c r="BT30" s="52"/>
      <c r="BU30" s="52"/>
      <c r="BV30" s="52"/>
      <c r="BW30" s="52"/>
      <c r="BX30" s="52"/>
      <c r="BY30" s="52"/>
      <c r="BZ30" s="53"/>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51"/>
      <c r="BM31" s="52"/>
      <c r="BN31" s="52"/>
      <c r="BO31" s="52"/>
      <c r="BP31" s="52"/>
      <c r="BQ31" s="52"/>
      <c r="BR31" s="52"/>
      <c r="BS31" s="52"/>
      <c r="BT31" s="52"/>
      <c r="BU31" s="52"/>
      <c r="BV31" s="52"/>
      <c r="BW31" s="52"/>
      <c r="BX31" s="52"/>
      <c r="BY31" s="52"/>
      <c r="BZ31" s="53"/>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51"/>
      <c r="BM32" s="52"/>
      <c r="BN32" s="52"/>
      <c r="BO32" s="52"/>
      <c r="BP32" s="52"/>
      <c r="BQ32" s="52"/>
      <c r="BR32" s="52"/>
      <c r="BS32" s="52"/>
      <c r="BT32" s="52"/>
      <c r="BU32" s="52"/>
      <c r="BV32" s="52"/>
      <c r="BW32" s="52"/>
      <c r="BX32" s="52"/>
      <c r="BY32" s="52"/>
      <c r="BZ32" s="53"/>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51"/>
      <c r="BM33" s="52"/>
      <c r="BN33" s="52"/>
      <c r="BO33" s="52"/>
      <c r="BP33" s="52"/>
      <c r="BQ33" s="52"/>
      <c r="BR33" s="52"/>
      <c r="BS33" s="52"/>
      <c r="BT33" s="52"/>
      <c r="BU33" s="52"/>
      <c r="BV33" s="52"/>
      <c r="BW33" s="52"/>
      <c r="BX33" s="52"/>
      <c r="BY33" s="52"/>
      <c r="BZ33" s="53"/>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1"/>
      <c r="BM34" s="52"/>
      <c r="BN34" s="52"/>
      <c r="BO34" s="52"/>
      <c r="BP34" s="52"/>
      <c r="BQ34" s="52"/>
      <c r="BR34" s="52"/>
      <c r="BS34" s="52"/>
      <c r="BT34" s="52"/>
      <c r="BU34" s="52"/>
      <c r="BV34" s="52"/>
      <c r="BW34" s="52"/>
      <c r="BX34" s="52"/>
      <c r="BY34" s="52"/>
      <c r="BZ34" s="53"/>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1"/>
      <c r="BM35" s="52"/>
      <c r="BN35" s="52"/>
      <c r="BO35" s="52"/>
      <c r="BP35" s="52"/>
      <c r="BQ35" s="52"/>
      <c r="BR35" s="52"/>
      <c r="BS35" s="52"/>
      <c r="BT35" s="52"/>
      <c r="BU35" s="52"/>
      <c r="BV35" s="52"/>
      <c r="BW35" s="52"/>
      <c r="BX35" s="52"/>
      <c r="BY35" s="52"/>
      <c r="BZ35" s="53"/>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51"/>
      <c r="BM36" s="52"/>
      <c r="BN36" s="52"/>
      <c r="BO36" s="52"/>
      <c r="BP36" s="52"/>
      <c r="BQ36" s="52"/>
      <c r="BR36" s="52"/>
      <c r="BS36" s="52"/>
      <c r="BT36" s="52"/>
      <c r="BU36" s="52"/>
      <c r="BV36" s="52"/>
      <c r="BW36" s="52"/>
      <c r="BX36" s="52"/>
      <c r="BY36" s="52"/>
      <c r="BZ36" s="53"/>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51"/>
      <c r="BM37" s="52"/>
      <c r="BN37" s="52"/>
      <c r="BO37" s="52"/>
      <c r="BP37" s="52"/>
      <c r="BQ37" s="52"/>
      <c r="BR37" s="52"/>
      <c r="BS37" s="52"/>
      <c r="BT37" s="52"/>
      <c r="BU37" s="52"/>
      <c r="BV37" s="52"/>
      <c r="BW37" s="52"/>
      <c r="BX37" s="52"/>
      <c r="BY37" s="52"/>
      <c r="BZ37" s="53"/>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51"/>
      <c r="BM38" s="52"/>
      <c r="BN38" s="52"/>
      <c r="BO38" s="52"/>
      <c r="BP38" s="52"/>
      <c r="BQ38" s="52"/>
      <c r="BR38" s="52"/>
      <c r="BS38" s="52"/>
      <c r="BT38" s="52"/>
      <c r="BU38" s="52"/>
      <c r="BV38" s="52"/>
      <c r="BW38" s="52"/>
      <c r="BX38" s="52"/>
      <c r="BY38" s="52"/>
      <c r="BZ38" s="53"/>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51"/>
      <c r="BM39" s="52"/>
      <c r="BN39" s="52"/>
      <c r="BO39" s="52"/>
      <c r="BP39" s="52"/>
      <c r="BQ39" s="52"/>
      <c r="BR39" s="52"/>
      <c r="BS39" s="52"/>
      <c r="BT39" s="52"/>
      <c r="BU39" s="52"/>
      <c r="BV39" s="52"/>
      <c r="BW39" s="52"/>
      <c r="BX39" s="52"/>
      <c r="BY39" s="52"/>
      <c r="BZ39" s="53"/>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51"/>
      <c r="BM40" s="52"/>
      <c r="BN40" s="52"/>
      <c r="BO40" s="52"/>
      <c r="BP40" s="52"/>
      <c r="BQ40" s="52"/>
      <c r="BR40" s="52"/>
      <c r="BS40" s="52"/>
      <c r="BT40" s="52"/>
      <c r="BU40" s="52"/>
      <c r="BV40" s="52"/>
      <c r="BW40" s="52"/>
      <c r="BX40" s="52"/>
      <c r="BY40" s="52"/>
      <c r="BZ40" s="53"/>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51"/>
      <c r="BM41" s="52"/>
      <c r="BN41" s="52"/>
      <c r="BO41" s="52"/>
      <c r="BP41" s="52"/>
      <c r="BQ41" s="52"/>
      <c r="BR41" s="52"/>
      <c r="BS41" s="52"/>
      <c r="BT41" s="52"/>
      <c r="BU41" s="52"/>
      <c r="BV41" s="52"/>
      <c r="BW41" s="52"/>
      <c r="BX41" s="52"/>
      <c r="BY41" s="52"/>
      <c r="BZ41" s="53"/>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51"/>
      <c r="BM42" s="52"/>
      <c r="BN42" s="52"/>
      <c r="BO42" s="52"/>
      <c r="BP42" s="52"/>
      <c r="BQ42" s="52"/>
      <c r="BR42" s="52"/>
      <c r="BS42" s="52"/>
      <c r="BT42" s="52"/>
      <c r="BU42" s="52"/>
      <c r="BV42" s="52"/>
      <c r="BW42" s="52"/>
      <c r="BX42" s="52"/>
      <c r="BY42" s="52"/>
      <c r="BZ42" s="53"/>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51"/>
      <c r="BM43" s="52"/>
      <c r="BN43" s="52"/>
      <c r="BO43" s="52"/>
      <c r="BP43" s="52"/>
      <c r="BQ43" s="52"/>
      <c r="BR43" s="52"/>
      <c r="BS43" s="52"/>
      <c r="BT43" s="52"/>
      <c r="BU43" s="52"/>
      <c r="BV43" s="52"/>
      <c r="BW43" s="52"/>
      <c r="BX43" s="52"/>
      <c r="BY43" s="52"/>
      <c r="BZ43" s="53"/>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51"/>
      <c r="BM44" s="52"/>
      <c r="BN44" s="52"/>
      <c r="BO44" s="52"/>
      <c r="BP44" s="52"/>
      <c r="BQ44" s="52"/>
      <c r="BR44" s="52"/>
      <c r="BS44" s="52"/>
      <c r="BT44" s="52"/>
      <c r="BU44" s="52"/>
      <c r="BV44" s="52"/>
      <c r="BW44" s="52"/>
      <c r="BX44" s="52"/>
      <c r="BY44" s="52"/>
      <c r="BZ44" s="53"/>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5" t="s">
        <v>26</v>
      </c>
      <c r="BM45" s="46"/>
      <c r="BN45" s="46"/>
      <c r="BO45" s="46"/>
      <c r="BP45" s="46"/>
      <c r="BQ45" s="46"/>
      <c r="BR45" s="46"/>
      <c r="BS45" s="46"/>
      <c r="BT45" s="46"/>
      <c r="BU45" s="46"/>
      <c r="BV45" s="46"/>
      <c r="BW45" s="46"/>
      <c r="BX45" s="46"/>
      <c r="BY45" s="46"/>
      <c r="BZ45" s="47"/>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8"/>
      <c r="BM46" s="49"/>
      <c r="BN46" s="49"/>
      <c r="BO46" s="49"/>
      <c r="BP46" s="49"/>
      <c r="BQ46" s="49"/>
      <c r="BR46" s="49"/>
      <c r="BS46" s="49"/>
      <c r="BT46" s="49"/>
      <c r="BU46" s="49"/>
      <c r="BV46" s="49"/>
      <c r="BW46" s="49"/>
      <c r="BX46" s="49"/>
      <c r="BY46" s="49"/>
      <c r="BZ46" s="50"/>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51" t="s">
        <v>110</v>
      </c>
      <c r="BM47" s="52"/>
      <c r="BN47" s="52"/>
      <c r="BO47" s="52"/>
      <c r="BP47" s="52"/>
      <c r="BQ47" s="52"/>
      <c r="BR47" s="52"/>
      <c r="BS47" s="52"/>
      <c r="BT47" s="52"/>
      <c r="BU47" s="52"/>
      <c r="BV47" s="52"/>
      <c r="BW47" s="52"/>
      <c r="BX47" s="52"/>
      <c r="BY47" s="52"/>
      <c r="BZ47" s="53"/>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51"/>
      <c r="BM48" s="52"/>
      <c r="BN48" s="52"/>
      <c r="BO48" s="52"/>
      <c r="BP48" s="52"/>
      <c r="BQ48" s="52"/>
      <c r="BR48" s="52"/>
      <c r="BS48" s="52"/>
      <c r="BT48" s="52"/>
      <c r="BU48" s="52"/>
      <c r="BV48" s="52"/>
      <c r="BW48" s="52"/>
      <c r="BX48" s="52"/>
      <c r="BY48" s="52"/>
      <c r="BZ48" s="53"/>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51"/>
      <c r="BM49" s="52"/>
      <c r="BN49" s="52"/>
      <c r="BO49" s="52"/>
      <c r="BP49" s="52"/>
      <c r="BQ49" s="52"/>
      <c r="BR49" s="52"/>
      <c r="BS49" s="52"/>
      <c r="BT49" s="52"/>
      <c r="BU49" s="52"/>
      <c r="BV49" s="52"/>
      <c r="BW49" s="52"/>
      <c r="BX49" s="52"/>
      <c r="BY49" s="52"/>
      <c r="BZ49" s="53"/>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51"/>
      <c r="BM50" s="52"/>
      <c r="BN50" s="52"/>
      <c r="BO50" s="52"/>
      <c r="BP50" s="52"/>
      <c r="BQ50" s="52"/>
      <c r="BR50" s="52"/>
      <c r="BS50" s="52"/>
      <c r="BT50" s="52"/>
      <c r="BU50" s="52"/>
      <c r="BV50" s="52"/>
      <c r="BW50" s="52"/>
      <c r="BX50" s="52"/>
      <c r="BY50" s="52"/>
      <c r="BZ50" s="53"/>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51"/>
      <c r="BM51" s="52"/>
      <c r="BN51" s="52"/>
      <c r="BO51" s="52"/>
      <c r="BP51" s="52"/>
      <c r="BQ51" s="52"/>
      <c r="BR51" s="52"/>
      <c r="BS51" s="52"/>
      <c r="BT51" s="52"/>
      <c r="BU51" s="52"/>
      <c r="BV51" s="52"/>
      <c r="BW51" s="52"/>
      <c r="BX51" s="52"/>
      <c r="BY51" s="52"/>
      <c r="BZ51" s="53"/>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51"/>
      <c r="BM52" s="52"/>
      <c r="BN52" s="52"/>
      <c r="BO52" s="52"/>
      <c r="BP52" s="52"/>
      <c r="BQ52" s="52"/>
      <c r="BR52" s="52"/>
      <c r="BS52" s="52"/>
      <c r="BT52" s="52"/>
      <c r="BU52" s="52"/>
      <c r="BV52" s="52"/>
      <c r="BW52" s="52"/>
      <c r="BX52" s="52"/>
      <c r="BY52" s="52"/>
      <c r="BZ52" s="53"/>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51"/>
      <c r="BM53" s="52"/>
      <c r="BN53" s="52"/>
      <c r="BO53" s="52"/>
      <c r="BP53" s="52"/>
      <c r="BQ53" s="52"/>
      <c r="BR53" s="52"/>
      <c r="BS53" s="52"/>
      <c r="BT53" s="52"/>
      <c r="BU53" s="52"/>
      <c r="BV53" s="52"/>
      <c r="BW53" s="52"/>
      <c r="BX53" s="52"/>
      <c r="BY53" s="52"/>
      <c r="BZ53" s="53"/>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51"/>
      <c r="BM54" s="52"/>
      <c r="BN54" s="52"/>
      <c r="BO54" s="52"/>
      <c r="BP54" s="52"/>
      <c r="BQ54" s="52"/>
      <c r="BR54" s="52"/>
      <c r="BS54" s="52"/>
      <c r="BT54" s="52"/>
      <c r="BU54" s="52"/>
      <c r="BV54" s="52"/>
      <c r="BW54" s="52"/>
      <c r="BX54" s="52"/>
      <c r="BY54" s="52"/>
      <c r="BZ54" s="53"/>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51"/>
      <c r="BM55" s="52"/>
      <c r="BN55" s="52"/>
      <c r="BO55" s="52"/>
      <c r="BP55" s="52"/>
      <c r="BQ55" s="52"/>
      <c r="BR55" s="52"/>
      <c r="BS55" s="52"/>
      <c r="BT55" s="52"/>
      <c r="BU55" s="52"/>
      <c r="BV55" s="52"/>
      <c r="BW55" s="52"/>
      <c r="BX55" s="52"/>
      <c r="BY55" s="52"/>
      <c r="BZ55" s="53"/>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1"/>
      <c r="BM56" s="52"/>
      <c r="BN56" s="52"/>
      <c r="BO56" s="52"/>
      <c r="BP56" s="52"/>
      <c r="BQ56" s="52"/>
      <c r="BR56" s="52"/>
      <c r="BS56" s="52"/>
      <c r="BT56" s="52"/>
      <c r="BU56" s="52"/>
      <c r="BV56" s="52"/>
      <c r="BW56" s="52"/>
      <c r="BX56" s="52"/>
      <c r="BY56" s="52"/>
      <c r="BZ56" s="53"/>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1"/>
      <c r="BM57" s="52"/>
      <c r="BN57" s="52"/>
      <c r="BO57" s="52"/>
      <c r="BP57" s="52"/>
      <c r="BQ57" s="52"/>
      <c r="BR57" s="52"/>
      <c r="BS57" s="52"/>
      <c r="BT57" s="52"/>
      <c r="BU57" s="52"/>
      <c r="BV57" s="52"/>
      <c r="BW57" s="52"/>
      <c r="BX57" s="52"/>
      <c r="BY57" s="52"/>
      <c r="BZ57" s="53"/>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1"/>
      <c r="BM58" s="52"/>
      <c r="BN58" s="52"/>
      <c r="BO58" s="52"/>
      <c r="BP58" s="52"/>
      <c r="BQ58" s="52"/>
      <c r="BR58" s="52"/>
      <c r="BS58" s="52"/>
      <c r="BT58" s="52"/>
      <c r="BU58" s="52"/>
      <c r="BV58" s="52"/>
      <c r="BW58" s="52"/>
      <c r="BX58" s="52"/>
      <c r="BY58" s="52"/>
      <c r="BZ58" s="53"/>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1"/>
      <c r="BM59" s="52"/>
      <c r="BN59" s="52"/>
      <c r="BO59" s="52"/>
      <c r="BP59" s="52"/>
      <c r="BQ59" s="52"/>
      <c r="BR59" s="52"/>
      <c r="BS59" s="52"/>
      <c r="BT59" s="52"/>
      <c r="BU59" s="52"/>
      <c r="BV59" s="52"/>
      <c r="BW59" s="52"/>
      <c r="BX59" s="52"/>
      <c r="BY59" s="52"/>
      <c r="BZ59" s="53"/>
    </row>
    <row r="60" spans="1:78" ht="13.5" customHeight="1" x14ac:dyDescent="0.15">
      <c r="A60" s="2"/>
      <c r="B60" s="62" t="s">
        <v>27</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51"/>
      <c r="BM60" s="52"/>
      <c r="BN60" s="52"/>
      <c r="BO60" s="52"/>
      <c r="BP60" s="52"/>
      <c r="BQ60" s="52"/>
      <c r="BR60" s="52"/>
      <c r="BS60" s="52"/>
      <c r="BT60" s="52"/>
      <c r="BU60" s="52"/>
      <c r="BV60" s="52"/>
      <c r="BW60" s="52"/>
      <c r="BX60" s="52"/>
      <c r="BY60" s="52"/>
      <c r="BZ60" s="53"/>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51"/>
      <c r="BM61" s="52"/>
      <c r="BN61" s="52"/>
      <c r="BO61" s="52"/>
      <c r="BP61" s="52"/>
      <c r="BQ61" s="52"/>
      <c r="BR61" s="52"/>
      <c r="BS61" s="52"/>
      <c r="BT61" s="52"/>
      <c r="BU61" s="52"/>
      <c r="BV61" s="52"/>
      <c r="BW61" s="52"/>
      <c r="BX61" s="52"/>
      <c r="BY61" s="52"/>
      <c r="BZ61" s="53"/>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51"/>
      <c r="BM62" s="52"/>
      <c r="BN62" s="52"/>
      <c r="BO62" s="52"/>
      <c r="BP62" s="52"/>
      <c r="BQ62" s="52"/>
      <c r="BR62" s="52"/>
      <c r="BS62" s="52"/>
      <c r="BT62" s="52"/>
      <c r="BU62" s="52"/>
      <c r="BV62" s="52"/>
      <c r="BW62" s="52"/>
      <c r="BX62" s="52"/>
      <c r="BY62" s="52"/>
      <c r="BZ62" s="53"/>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51"/>
      <c r="BM63" s="52"/>
      <c r="BN63" s="52"/>
      <c r="BO63" s="52"/>
      <c r="BP63" s="52"/>
      <c r="BQ63" s="52"/>
      <c r="BR63" s="52"/>
      <c r="BS63" s="52"/>
      <c r="BT63" s="52"/>
      <c r="BU63" s="52"/>
      <c r="BV63" s="52"/>
      <c r="BW63" s="52"/>
      <c r="BX63" s="52"/>
      <c r="BY63" s="52"/>
      <c r="BZ63" s="53"/>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5" t="s">
        <v>28</v>
      </c>
      <c r="BM64" s="46"/>
      <c r="BN64" s="46"/>
      <c r="BO64" s="46"/>
      <c r="BP64" s="46"/>
      <c r="BQ64" s="46"/>
      <c r="BR64" s="46"/>
      <c r="BS64" s="46"/>
      <c r="BT64" s="46"/>
      <c r="BU64" s="46"/>
      <c r="BV64" s="46"/>
      <c r="BW64" s="46"/>
      <c r="BX64" s="46"/>
      <c r="BY64" s="46"/>
      <c r="BZ64" s="47"/>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8"/>
      <c r="BM65" s="49"/>
      <c r="BN65" s="49"/>
      <c r="BO65" s="49"/>
      <c r="BP65" s="49"/>
      <c r="BQ65" s="49"/>
      <c r="BR65" s="49"/>
      <c r="BS65" s="49"/>
      <c r="BT65" s="49"/>
      <c r="BU65" s="49"/>
      <c r="BV65" s="49"/>
      <c r="BW65" s="49"/>
      <c r="BX65" s="49"/>
      <c r="BY65" s="49"/>
      <c r="BZ65" s="50"/>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51" t="s">
        <v>111</v>
      </c>
      <c r="BM66" s="52"/>
      <c r="BN66" s="52"/>
      <c r="BO66" s="52"/>
      <c r="BP66" s="52"/>
      <c r="BQ66" s="52"/>
      <c r="BR66" s="52"/>
      <c r="BS66" s="52"/>
      <c r="BT66" s="52"/>
      <c r="BU66" s="52"/>
      <c r="BV66" s="52"/>
      <c r="BW66" s="52"/>
      <c r="BX66" s="52"/>
      <c r="BY66" s="52"/>
      <c r="BZ66" s="53"/>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51"/>
      <c r="BM67" s="52"/>
      <c r="BN67" s="52"/>
      <c r="BO67" s="52"/>
      <c r="BP67" s="52"/>
      <c r="BQ67" s="52"/>
      <c r="BR67" s="52"/>
      <c r="BS67" s="52"/>
      <c r="BT67" s="52"/>
      <c r="BU67" s="52"/>
      <c r="BV67" s="52"/>
      <c r="BW67" s="52"/>
      <c r="BX67" s="52"/>
      <c r="BY67" s="52"/>
      <c r="BZ67" s="53"/>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51"/>
      <c r="BM68" s="52"/>
      <c r="BN68" s="52"/>
      <c r="BO68" s="52"/>
      <c r="BP68" s="52"/>
      <c r="BQ68" s="52"/>
      <c r="BR68" s="52"/>
      <c r="BS68" s="52"/>
      <c r="BT68" s="52"/>
      <c r="BU68" s="52"/>
      <c r="BV68" s="52"/>
      <c r="BW68" s="52"/>
      <c r="BX68" s="52"/>
      <c r="BY68" s="52"/>
      <c r="BZ68" s="53"/>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51"/>
      <c r="BM69" s="52"/>
      <c r="BN69" s="52"/>
      <c r="BO69" s="52"/>
      <c r="BP69" s="52"/>
      <c r="BQ69" s="52"/>
      <c r="BR69" s="52"/>
      <c r="BS69" s="52"/>
      <c r="BT69" s="52"/>
      <c r="BU69" s="52"/>
      <c r="BV69" s="52"/>
      <c r="BW69" s="52"/>
      <c r="BX69" s="52"/>
      <c r="BY69" s="52"/>
      <c r="BZ69" s="53"/>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51"/>
      <c r="BM70" s="52"/>
      <c r="BN70" s="52"/>
      <c r="BO70" s="52"/>
      <c r="BP70" s="52"/>
      <c r="BQ70" s="52"/>
      <c r="BR70" s="52"/>
      <c r="BS70" s="52"/>
      <c r="BT70" s="52"/>
      <c r="BU70" s="52"/>
      <c r="BV70" s="52"/>
      <c r="BW70" s="52"/>
      <c r="BX70" s="52"/>
      <c r="BY70" s="52"/>
      <c r="BZ70" s="53"/>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51"/>
      <c r="BM71" s="52"/>
      <c r="BN71" s="52"/>
      <c r="BO71" s="52"/>
      <c r="BP71" s="52"/>
      <c r="BQ71" s="52"/>
      <c r="BR71" s="52"/>
      <c r="BS71" s="52"/>
      <c r="BT71" s="52"/>
      <c r="BU71" s="52"/>
      <c r="BV71" s="52"/>
      <c r="BW71" s="52"/>
      <c r="BX71" s="52"/>
      <c r="BY71" s="52"/>
      <c r="BZ71" s="53"/>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51"/>
      <c r="BM72" s="52"/>
      <c r="BN72" s="52"/>
      <c r="BO72" s="52"/>
      <c r="BP72" s="52"/>
      <c r="BQ72" s="52"/>
      <c r="BR72" s="52"/>
      <c r="BS72" s="52"/>
      <c r="BT72" s="52"/>
      <c r="BU72" s="52"/>
      <c r="BV72" s="52"/>
      <c r="BW72" s="52"/>
      <c r="BX72" s="52"/>
      <c r="BY72" s="52"/>
      <c r="BZ72" s="53"/>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51"/>
      <c r="BM73" s="52"/>
      <c r="BN73" s="52"/>
      <c r="BO73" s="52"/>
      <c r="BP73" s="52"/>
      <c r="BQ73" s="52"/>
      <c r="BR73" s="52"/>
      <c r="BS73" s="52"/>
      <c r="BT73" s="52"/>
      <c r="BU73" s="52"/>
      <c r="BV73" s="52"/>
      <c r="BW73" s="52"/>
      <c r="BX73" s="52"/>
      <c r="BY73" s="52"/>
      <c r="BZ73" s="53"/>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51"/>
      <c r="BM74" s="52"/>
      <c r="BN74" s="52"/>
      <c r="BO74" s="52"/>
      <c r="BP74" s="52"/>
      <c r="BQ74" s="52"/>
      <c r="BR74" s="52"/>
      <c r="BS74" s="52"/>
      <c r="BT74" s="52"/>
      <c r="BU74" s="52"/>
      <c r="BV74" s="52"/>
      <c r="BW74" s="52"/>
      <c r="BX74" s="52"/>
      <c r="BY74" s="52"/>
      <c r="BZ74" s="53"/>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51"/>
      <c r="BM75" s="52"/>
      <c r="BN75" s="52"/>
      <c r="BO75" s="52"/>
      <c r="BP75" s="52"/>
      <c r="BQ75" s="52"/>
      <c r="BR75" s="52"/>
      <c r="BS75" s="52"/>
      <c r="BT75" s="52"/>
      <c r="BU75" s="52"/>
      <c r="BV75" s="52"/>
      <c r="BW75" s="52"/>
      <c r="BX75" s="52"/>
      <c r="BY75" s="52"/>
      <c r="BZ75" s="53"/>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51"/>
      <c r="BM76" s="52"/>
      <c r="BN76" s="52"/>
      <c r="BO76" s="52"/>
      <c r="BP76" s="52"/>
      <c r="BQ76" s="52"/>
      <c r="BR76" s="52"/>
      <c r="BS76" s="52"/>
      <c r="BT76" s="52"/>
      <c r="BU76" s="52"/>
      <c r="BV76" s="52"/>
      <c r="BW76" s="52"/>
      <c r="BX76" s="52"/>
      <c r="BY76" s="52"/>
      <c r="BZ76" s="53"/>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51"/>
      <c r="BM77" s="52"/>
      <c r="BN77" s="52"/>
      <c r="BO77" s="52"/>
      <c r="BP77" s="52"/>
      <c r="BQ77" s="52"/>
      <c r="BR77" s="52"/>
      <c r="BS77" s="52"/>
      <c r="BT77" s="52"/>
      <c r="BU77" s="52"/>
      <c r="BV77" s="52"/>
      <c r="BW77" s="52"/>
      <c r="BX77" s="52"/>
      <c r="BY77" s="52"/>
      <c r="BZ77" s="53"/>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51"/>
      <c r="BM78" s="52"/>
      <c r="BN78" s="52"/>
      <c r="BO78" s="52"/>
      <c r="BP78" s="52"/>
      <c r="BQ78" s="52"/>
      <c r="BR78" s="52"/>
      <c r="BS78" s="52"/>
      <c r="BT78" s="52"/>
      <c r="BU78" s="52"/>
      <c r="BV78" s="52"/>
      <c r="BW78" s="52"/>
      <c r="BX78" s="52"/>
      <c r="BY78" s="52"/>
      <c r="BZ78" s="53"/>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51"/>
      <c r="BM79" s="52"/>
      <c r="BN79" s="52"/>
      <c r="BO79" s="52"/>
      <c r="BP79" s="52"/>
      <c r="BQ79" s="52"/>
      <c r="BR79" s="52"/>
      <c r="BS79" s="52"/>
      <c r="BT79" s="52"/>
      <c r="BU79" s="52"/>
      <c r="BV79" s="52"/>
      <c r="BW79" s="52"/>
      <c r="BX79" s="52"/>
      <c r="BY79" s="52"/>
      <c r="BZ79" s="53"/>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51"/>
      <c r="BM80" s="52"/>
      <c r="BN80" s="52"/>
      <c r="BO80" s="52"/>
      <c r="BP80" s="52"/>
      <c r="BQ80" s="52"/>
      <c r="BR80" s="52"/>
      <c r="BS80" s="52"/>
      <c r="BT80" s="52"/>
      <c r="BU80" s="52"/>
      <c r="BV80" s="52"/>
      <c r="BW80" s="52"/>
      <c r="BX80" s="52"/>
      <c r="BY80" s="52"/>
      <c r="BZ80" s="53"/>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51"/>
      <c r="BM81" s="52"/>
      <c r="BN81" s="52"/>
      <c r="BO81" s="52"/>
      <c r="BP81" s="52"/>
      <c r="BQ81" s="52"/>
      <c r="BR81" s="52"/>
      <c r="BS81" s="52"/>
      <c r="BT81" s="52"/>
      <c r="BU81" s="52"/>
      <c r="BV81" s="52"/>
      <c r="BW81" s="52"/>
      <c r="BX81" s="52"/>
      <c r="BY81" s="52"/>
      <c r="BZ81" s="53"/>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4"/>
      <c r="BM82" s="55"/>
      <c r="BN82" s="55"/>
      <c r="BO82" s="55"/>
      <c r="BP82" s="55"/>
      <c r="BQ82" s="55"/>
      <c r="BR82" s="55"/>
      <c r="BS82" s="55"/>
      <c r="BT82" s="55"/>
      <c r="BU82" s="55"/>
      <c r="BV82" s="55"/>
      <c r="BW82" s="55"/>
      <c r="BX82" s="55"/>
      <c r="BY82" s="55"/>
      <c r="BZ82" s="56"/>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【112.01】</v>
      </c>
      <c r="F85" s="27" t="str">
        <f>データ!AS6</f>
        <v>【1.08】</v>
      </c>
      <c r="G85" s="27" t="str">
        <f>データ!BD6</f>
        <v>【264.97】</v>
      </c>
      <c r="H85" s="27" t="str">
        <f>データ!BO6</f>
        <v>【266.61】</v>
      </c>
      <c r="I85" s="27" t="str">
        <f>データ!BZ6</f>
        <v>【103.24】</v>
      </c>
      <c r="J85" s="27" t="str">
        <f>データ!CK6</f>
        <v>【168.38】</v>
      </c>
      <c r="K85" s="27" t="str">
        <f>データ!CV6</f>
        <v>【60.00】</v>
      </c>
      <c r="L85" s="27" t="str">
        <f>データ!DG6</f>
        <v>【89.80】</v>
      </c>
      <c r="M85" s="27" t="str">
        <f>データ!DR6</f>
        <v>【49.59】</v>
      </c>
      <c r="N85" s="27" t="str">
        <f>データ!EC6</f>
        <v>【19.44】</v>
      </c>
      <c r="O85" s="27" t="str">
        <f>データ!EN6</f>
        <v>【0.68】</v>
      </c>
    </row>
  </sheetData>
  <sheetProtection algorithmName="SHA-512" hashValue="GvPn25RPCganCnWbVdqaqmvAoVVivb0qWwkc9Kcg0X4RDNJvlDWe+Pued0L7tqLV8070Hl2YnZ/9+YYWArnaSw==" saltValue="rOjQuBqRZ11W1X5sSyreNw=="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8" t="s">
        <v>50</v>
      </c>
      <c r="I3" s="89"/>
      <c r="J3" s="89"/>
      <c r="K3" s="89"/>
      <c r="L3" s="89"/>
      <c r="M3" s="89"/>
      <c r="N3" s="89"/>
      <c r="O3" s="89"/>
      <c r="P3" s="89"/>
      <c r="Q3" s="89"/>
      <c r="R3" s="89"/>
      <c r="S3" s="89"/>
      <c r="T3" s="89"/>
      <c r="U3" s="89"/>
      <c r="V3" s="89"/>
      <c r="W3" s="90"/>
      <c r="X3" s="94" t="s">
        <v>51</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52</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15">
      <c r="A4" s="29" t="s">
        <v>53</v>
      </c>
      <c r="B4" s="31"/>
      <c r="C4" s="31"/>
      <c r="D4" s="31"/>
      <c r="E4" s="31"/>
      <c r="F4" s="31"/>
      <c r="G4" s="31"/>
      <c r="H4" s="91"/>
      <c r="I4" s="92"/>
      <c r="J4" s="92"/>
      <c r="K4" s="92"/>
      <c r="L4" s="92"/>
      <c r="M4" s="92"/>
      <c r="N4" s="92"/>
      <c r="O4" s="92"/>
      <c r="P4" s="92"/>
      <c r="Q4" s="92"/>
      <c r="R4" s="92"/>
      <c r="S4" s="92"/>
      <c r="T4" s="92"/>
      <c r="U4" s="92"/>
      <c r="V4" s="92"/>
      <c r="W4" s="93"/>
      <c r="X4" s="87" t="s">
        <v>54</v>
      </c>
      <c r="Y4" s="87"/>
      <c r="Z4" s="87"/>
      <c r="AA4" s="87"/>
      <c r="AB4" s="87"/>
      <c r="AC4" s="87"/>
      <c r="AD4" s="87"/>
      <c r="AE4" s="87"/>
      <c r="AF4" s="87"/>
      <c r="AG4" s="87"/>
      <c r="AH4" s="87"/>
      <c r="AI4" s="87" t="s">
        <v>55</v>
      </c>
      <c r="AJ4" s="87"/>
      <c r="AK4" s="87"/>
      <c r="AL4" s="87"/>
      <c r="AM4" s="87"/>
      <c r="AN4" s="87"/>
      <c r="AO4" s="87"/>
      <c r="AP4" s="87"/>
      <c r="AQ4" s="87"/>
      <c r="AR4" s="87"/>
      <c r="AS4" s="87"/>
      <c r="AT4" s="87" t="s">
        <v>56</v>
      </c>
      <c r="AU4" s="87"/>
      <c r="AV4" s="87"/>
      <c r="AW4" s="87"/>
      <c r="AX4" s="87"/>
      <c r="AY4" s="87"/>
      <c r="AZ4" s="87"/>
      <c r="BA4" s="87"/>
      <c r="BB4" s="87"/>
      <c r="BC4" s="87"/>
      <c r="BD4" s="87"/>
      <c r="BE4" s="87" t="s">
        <v>57</v>
      </c>
      <c r="BF4" s="87"/>
      <c r="BG4" s="87"/>
      <c r="BH4" s="87"/>
      <c r="BI4" s="87"/>
      <c r="BJ4" s="87"/>
      <c r="BK4" s="87"/>
      <c r="BL4" s="87"/>
      <c r="BM4" s="87"/>
      <c r="BN4" s="87"/>
      <c r="BO4" s="87"/>
      <c r="BP4" s="87" t="s">
        <v>58</v>
      </c>
      <c r="BQ4" s="87"/>
      <c r="BR4" s="87"/>
      <c r="BS4" s="87"/>
      <c r="BT4" s="87"/>
      <c r="BU4" s="87"/>
      <c r="BV4" s="87"/>
      <c r="BW4" s="87"/>
      <c r="BX4" s="87"/>
      <c r="BY4" s="87"/>
      <c r="BZ4" s="87"/>
      <c r="CA4" s="87" t="s">
        <v>59</v>
      </c>
      <c r="CB4" s="87"/>
      <c r="CC4" s="87"/>
      <c r="CD4" s="87"/>
      <c r="CE4" s="87"/>
      <c r="CF4" s="87"/>
      <c r="CG4" s="87"/>
      <c r="CH4" s="87"/>
      <c r="CI4" s="87"/>
      <c r="CJ4" s="87"/>
      <c r="CK4" s="87"/>
      <c r="CL4" s="87" t="s">
        <v>60</v>
      </c>
      <c r="CM4" s="87"/>
      <c r="CN4" s="87"/>
      <c r="CO4" s="87"/>
      <c r="CP4" s="87"/>
      <c r="CQ4" s="87"/>
      <c r="CR4" s="87"/>
      <c r="CS4" s="87"/>
      <c r="CT4" s="87"/>
      <c r="CU4" s="87"/>
      <c r="CV4" s="87"/>
      <c r="CW4" s="87" t="s">
        <v>61</v>
      </c>
      <c r="CX4" s="87"/>
      <c r="CY4" s="87"/>
      <c r="CZ4" s="87"/>
      <c r="DA4" s="87"/>
      <c r="DB4" s="87"/>
      <c r="DC4" s="87"/>
      <c r="DD4" s="87"/>
      <c r="DE4" s="87"/>
      <c r="DF4" s="87"/>
      <c r="DG4" s="87"/>
      <c r="DH4" s="87" t="s">
        <v>62</v>
      </c>
      <c r="DI4" s="87"/>
      <c r="DJ4" s="87"/>
      <c r="DK4" s="87"/>
      <c r="DL4" s="87"/>
      <c r="DM4" s="87"/>
      <c r="DN4" s="87"/>
      <c r="DO4" s="87"/>
      <c r="DP4" s="87"/>
      <c r="DQ4" s="87"/>
      <c r="DR4" s="87"/>
      <c r="DS4" s="87" t="s">
        <v>63</v>
      </c>
      <c r="DT4" s="87"/>
      <c r="DU4" s="87"/>
      <c r="DV4" s="87"/>
      <c r="DW4" s="87"/>
      <c r="DX4" s="87"/>
      <c r="DY4" s="87"/>
      <c r="DZ4" s="87"/>
      <c r="EA4" s="87"/>
      <c r="EB4" s="87"/>
      <c r="EC4" s="87"/>
      <c r="ED4" s="87" t="s">
        <v>64</v>
      </c>
      <c r="EE4" s="87"/>
      <c r="EF4" s="87"/>
      <c r="EG4" s="87"/>
      <c r="EH4" s="87"/>
      <c r="EI4" s="87"/>
      <c r="EJ4" s="87"/>
      <c r="EK4" s="87"/>
      <c r="EL4" s="87"/>
      <c r="EM4" s="87"/>
      <c r="EN4" s="87"/>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2019</v>
      </c>
      <c r="C6" s="34">
        <f t="shared" ref="C6:W6" si="3">C7</f>
        <v>384020</v>
      </c>
      <c r="D6" s="34">
        <f t="shared" si="3"/>
        <v>46</v>
      </c>
      <c r="E6" s="34">
        <f t="shared" si="3"/>
        <v>1</v>
      </c>
      <c r="F6" s="34">
        <f t="shared" si="3"/>
        <v>0</v>
      </c>
      <c r="G6" s="34">
        <f t="shared" si="3"/>
        <v>1</v>
      </c>
      <c r="H6" s="34" t="str">
        <f t="shared" si="3"/>
        <v>愛媛県　砥部町</v>
      </c>
      <c r="I6" s="34" t="str">
        <f t="shared" si="3"/>
        <v>法適用</v>
      </c>
      <c r="J6" s="34" t="str">
        <f t="shared" si="3"/>
        <v>水道事業</v>
      </c>
      <c r="K6" s="34" t="str">
        <f t="shared" si="3"/>
        <v>末端給水事業</v>
      </c>
      <c r="L6" s="34" t="str">
        <f t="shared" si="3"/>
        <v>A6</v>
      </c>
      <c r="M6" s="34" t="str">
        <f t="shared" si="3"/>
        <v>非設置</v>
      </c>
      <c r="N6" s="35" t="str">
        <f t="shared" si="3"/>
        <v>-</v>
      </c>
      <c r="O6" s="35">
        <f t="shared" si="3"/>
        <v>59.43</v>
      </c>
      <c r="P6" s="35">
        <f t="shared" si="3"/>
        <v>94.4</v>
      </c>
      <c r="Q6" s="35">
        <f t="shared" si="3"/>
        <v>2330</v>
      </c>
      <c r="R6" s="35">
        <f t="shared" si="3"/>
        <v>20982</v>
      </c>
      <c r="S6" s="35">
        <f t="shared" si="3"/>
        <v>101.59</v>
      </c>
      <c r="T6" s="35">
        <f t="shared" si="3"/>
        <v>206.54</v>
      </c>
      <c r="U6" s="35">
        <f t="shared" si="3"/>
        <v>19697</v>
      </c>
      <c r="V6" s="35">
        <f t="shared" si="3"/>
        <v>12.9</v>
      </c>
      <c r="W6" s="35">
        <f t="shared" si="3"/>
        <v>1526.9</v>
      </c>
      <c r="X6" s="36">
        <f>IF(X7="",NA(),X7)</f>
        <v>103.69</v>
      </c>
      <c r="Y6" s="36">
        <f t="shared" ref="Y6:AG6" si="4">IF(Y7="",NA(),Y7)</f>
        <v>98.92</v>
      </c>
      <c r="Z6" s="36">
        <f t="shared" si="4"/>
        <v>111.14</v>
      </c>
      <c r="AA6" s="36">
        <f t="shared" si="4"/>
        <v>102.58</v>
      </c>
      <c r="AB6" s="36">
        <f t="shared" si="4"/>
        <v>105.29</v>
      </c>
      <c r="AC6" s="36">
        <f t="shared" si="4"/>
        <v>111.21</v>
      </c>
      <c r="AD6" s="36">
        <f t="shared" si="4"/>
        <v>111.71</v>
      </c>
      <c r="AE6" s="36">
        <f t="shared" si="4"/>
        <v>110.05</v>
      </c>
      <c r="AF6" s="36">
        <f t="shared" si="4"/>
        <v>108.87</v>
      </c>
      <c r="AG6" s="36">
        <f t="shared" si="4"/>
        <v>108.61</v>
      </c>
      <c r="AH6" s="35" t="str">
        <f>IF(AH7="","",IF(AH7="-","【-】","【"&amp;SUBSTITUTE(TEXT(AH7,"#,##0.00"),"-","△")&amp;"】"))</f>
        <v>【112.01】</v>
      </c>
      <c r="AI6" s="35">
        <f>IF(AI7="",NA(),AI7)</f>
        <v>0</v>
      </c>
      <c r="AJ6" s="35">
        <f t="shared" ref="AJ6:AR6" si="5">IF(AJ7="",NA(),AJ7)</f>
        <v>0</v>
      </c>
      <c r="AK6" s="35">
        <f t="shared" si="5"/>
        <v>0</v>
      </c>
      <c r="AL6" s="35">
        <f t="shared" si="5"/>
        <v>0</v>
      </c>
      <c r="AM6" s="35">
        <f t="shared" si="5"/>
        <v>0</v>
      </c>
      <c r="AN6" s="36">
        <f t="shared" si="5"/>
        <v>1.93</v>
      </c>
      <c r="AO6" s="36">
        <f t="shared" si="5"/>
        <v>1.72</v>
      </c>
      <c r="AP6" s="36">
        <f t="shared" si="5"/>
        <v>2.64</v>
      </c>
      <c r="AQ6" s="36">
        <f t="shared" si="5"/>
        <v>3.16</v>
      </c>
      <c r="AR6" s="36">
        <f t="shared" si="5"/>
        <v>3.59</v>
      </c>
      <c r="AS6" s="35" t="str">
        <f>IF(AS7="","",IF(AS7="-","【-】","【"&amp;SUBSTITUTE(TEXT(AS7,"#,##0.00"),"-","△")&amp;"】"))</f>
        <v>【1.08】</v>
      </c>
      <c r="AT6" s="36">
        <f>IF(AT7="",NA(),AT7)</f>
        <v>297.13</v>
      </c>
      <c r="AU6" s="36">
        <f t="shared" ref="AU6:BC6" si="6">IF(AU7="",NA(),AU7)</f>
        <v>174.47</v>
      </c>
      <c r="AV6" s="36">
        <f t="shared" si="6"/>
        <v>301.75</v>
      </c>
      <c r="AW6" s="36">
        <f t="shared" si="6"/>
        <v>311.86</v>
      </c>
      <c r="AX6" s="36">
        <f t="shared" si="6"/>
        <v>279.33</v>
      </c>
      <c r="AY6" s="36">
        <f t="shared" si="6"/>
        <v>391.54</v>
      </c>
      <c r="AZ6" s="36">
        <f t="shared" si="6"/>
        <v>384.34</v>
      </c>
      <c r="BA6" s="36">
        <f t="shared" si="6"/>
        <v>359.47</v>
      </c>
      <c r="BB6" s="36">
        <f t="shared" si="6"/>
        <v>369.69</v>
      </c>
      <c r="BC6" s="36">
        <f t="shared" si="6"/>
        <v>379.08</v>
      </c>
      <c r="BD6" s="35" t="str">
        <f>IF(BD7="","",IF(BD7="-","【-】","【"&amp;SUBSTITUTE(TEXT(BD7,"#,##0.00"),"-","△")&amp;"】"))</f>
        <v>【264.97】</v>
      </c>
      <c r="BE6" s="36">
        <f>IF(BE7="",NA(),BE7)</f>
        <v>505.81</v>
      </c>
      <c r="BF6" s="36">
        <f t="shared" ref="BF6:BN6" si="7">IF(BF7="",NA(),BF7)</f>
        <v>542.29999999999995</v>
      </c>
      <c r="BG6" s="36">
        <f t="shared" si="7"/>
        <v>608.16999999999996</v>
      </c>
      <c r="BH6" s="36">
        <f t="shared" si="7"/>
        <v>617.03</v>
      </c>
      <c r="BI6" s="36">
        <f t="shared" si="7"/>
        <v>598.49</v>
      </c>
      <c r="BJ6" s="36">
        <f t="shared" si="7"/>
        <v>386.97</v>
      </c>
      <c r="BK6" s="36">
        <f t="shared" si="7"/>
        <v>380.58</v>
      </c>
      <c r="BL6" s="36">
        <f t="shared" si="7"/>
        <v>401.79</v>
      </c>
      <c r="BM6" s="36">
        <f t="shared" si="7"/>
        <v>402.99</v>
      </c>
      <c r="BN6" s="36">
        <f t="shared" si="7"/>
        <v>398.98</v>
      </c>
      <c r="BO6" s="35" t="str">
        <f>IF(BO7="","",IF(BO7="-","【-】","【"&amp;SUBSTITUTE(TEXT(BO7,"#,##0.00"),"-","△")&amp;"】"))</f>
        <v>【266.61】</v>
      </c>
      <c r="BP6" s="36">
        <f>IF(BP7="",NA(),BP7)</f>
        <v>101.44</v>
      </c>
      <c r="BQ6" s="36">
        <f t="shared" ref="BQ6:BY6" si="8">IF(BQ7="",NA(),BQ7)</f>
        <v>96.11</v>
      </c>
      <c r="BR6" s="36">
        <f t="shared" si="8"/>
        <v>110.02</v>
      </c>
      <c r="BS6" s="36">
        <f t="shared" si="8"/>
        <v>100.72</v>
      </c>
      <c r="BT6" s="36">
        <f t="shared" si="8"/>
        <v>102.68</v>
      </c>
      <c r="BU6" s="36">
        <f t="shared" si="8"/>
        <v>101.72</v>
      </c>
      <c r="BV6" s="36">
        <f t="shared" si="8"/>
        <v>102.38</v>
      </c>
      <c r="BW6" s="36">
        <f t="shared" si="8"/>
        <v>100.12</v>
      </c>
      <c r="BX6" s="36">
        <f t="shared" si="8"/>
        <v>98.66</v>
      </c>
      <c r="BY6" s="36">
        <f t="shared" si="8"/>
        <v>98.64</v>
      </c>
      <c r="BZ6" s="35" t="str">
        <f>IF(BZ7="","",IF(BZ7="-","【-】","【"&amp;SUBSTITUTE(TEXT(BZ7,"#,##0.00"),"-","△")&amp;"】"))</f>
        <v>【103.24】</v>
      </c>
      <c r="CA6" s="36">
        <f>IF(CA7="",NA(),CA7)</f>
        <v>115.34</v>
      </c>
      <c r="CB6" s="36">
        <f t="shared" ref="CB6:CJ6" si="9">IF(CB7="",NA(),CB7)</f>
        <v>122.12</v>
      </c>
      <c r="CC6" s="36">
        <f t="shared" si="9"/>
        <v>108.59</v>
      </c>
      <c r="CD6" s="36">
        <f t="shared" si="9"/>
        <v>118.99</v>
      </c>
      <c r="CE6" s="36">
        <f t="shared" si="9"/>
        <v>116.8</v>
      </c>
      <c r="CF6" s="36">
        <f t="shared" si="9"/>
        <v>168.2</v>
      </c>
      <c r="CG6" s="36">
        <f t="shared" si="9"/>
        <v>168.67</v>
      </c>
      <c r="CH6" s="36">
        <f t="shared" si="9"/>
        <v>174.97</v>
      </c>
      <c r="CI6" s="36">
        <f t="shared" si="9"/>
        <v>178.59</v>
      </c>
      <c r="CJ6" s="36">
        <f t="shared" si="9"/>
        <v>178.92</v>
      </c>
      <c r="CK6" s="35" t="str">
        <f>IF(CK7="","",IF(CK7="-","【-】","【"&amp;SUBSTITUTE(TEXT(CK7,"#,##0.00"),"-","△")&amp;"】"))</f>
        <v>【168.38】</v>
      </c>
      <c r="CL6" s="36">
        <f>IF(CL7="",NA(),CL7)</f>
        <v>53.71</v>
      </c>
      <c r="CM6" s="36">
        <f t="shared" ref="CM6:CU6" si="10">IF(CM7="",NA(),CM7)</f>
        <v>54.17</v>
      </c>
      <c r="CN6" s="36">
        <f t="shared" si="10"/>
        <v>83.39</v>
      </c>
      <c r="CO6" s="36">
        <f t="shared" si="10"/>
        <v>82.48</v>
      </c>
      <c r="CP6" s="36">
        <f t="shared" si="10"/>
        <v>80.489999999999995</v>
      </c>
      <c r="CQ6" s="36">
        <f t="shared" si="10"/>
        <v>54.77</v>
      </c>
      <c r="CR6" s="36">
        <f t="shared" si="10"/>
        <v>54.92</v>
      </c>
      <c r="CS6" s="36">
        <f t="shared" si="10"/>
        <v>55.63</v>
      </c>
      <c r="CT6" s="36">
        <f t="shared" si="10"/>
        <v>55.03</v>
      </c>
      <c r="CU6" s="36">
        <f t="shared" si="10"/>
        <v>55.14</v>
      </c>
      <c r="CV6" s="35" t="str">
        <f>IF(CV7="","",IF(CV7="-","【-】","【"&amp;SUBSTITUTE(TEXT(CV7,"#,##0.00"),"-","△")&amp;"】"))</f>
        <v>【60.00】</v>
      </c>
      <c r="CW6" s="36">
        <f>IF(CW7="",NA(),CW7)</f>
        <v>83.22</v>
      </c>
      <c r="CX6" s="36">
        <f t="shared" ref="CX6:DF6" si="11">IF(CX7="",NA(),CX7)</f>
        <v>82.44</v>
      </c>
      <c r="CY6" s="36">
        <f t="shared" si="11"/>
        <v>77.63</v>
      </c>
      <c r="CZ6" s="36">
        <f t="shared" si="11"/>
        <v>78.14</v>
      </c>
      <c r="DA6" s="36">
        <f t="shared" si="11"/>
        <v>79.72</v>
      </c>
      <c r="DB6" s="36">
        <f t="shared" si="11"/>
        <v>82.89</v>
      </c>
      <c r="DC6" s="36">
        <f t="shared" si="11"/>
        <v>82.66</v>
      </c>
      <c r="DD6" s="36">
        <f t="shared" si="11"/>
        <v>82.04</v>
      </c>
      <c r="DE6" s="36">
        <f t="shared" si="11"/>
        <v>81.900000000000006</v>
      </c>
      <c r="DF6" s="36">
        <f t="shared" si="11"/>
        <v>81.39</v>
      </c>
      <c r="DG6" s="35" t="str">
        <f>IF(DG7="","",IF(DG7="-","【-】","【"&amp;SUBSTITUTE(TEXT(DG7,"#,##0.00"),"-","△")&amp;"】"))</f>
        <v>【89.80】</v>
      </c>
      <c r="DH6" s="36">
        <f>IF(DH7="",NA(),DH7)</f>
        <v>47.27</v>
      </c>
      <c r="DI6" s="36">
        <f t="shared" ref="DI6:DQ6" si="12">IF(DI7="",NA(),DI7)</f>
        <v>43.76</v>
      </c>
      <c r="DJ6" s="36">
        <f t="shared" si="12"/>
        <v>42.07</v>
      </c>
      <c r="DK6" s="36">
        <f t="shared" si="12"/>
        <v>43.45</v>
      </c>
      <c r="DL6" s="36">
        <f t="shared" si="12"/>
        <v>43.85</v>
      </c>
      <c r="DM6" s="36">
        <f t="shared" si="12"/>
        <v>47.46</v>
      </c>
      <c r="DN6" s="36">
        <f t="shared" si="12"/>
        <v>48.49</v>
      </c>
      <c r="DO6" s="36">
        <f t="shared" si="12"/>
        <v>48.05</v>
      </c>
      <c r="DP6" s="36">
        <f t="shared" si="12"/>
        <v>48.87</v>
      </c>
      <c r="DQ6" s="36">
        <f t="shared" si="12"/>
        <v>49.92</v>
      </c>
      <c r="DR6" s="35" t="str">
        <f>IF(DR7="","",IF(DR7="-","【-】","【"&amp;SUBSTITUTE(TEXT(DR7,"#,##0.00"),"-","△")&amp;"】"))</f>
        <v>【49.59】</v>
      </c>
      <c r="DS6" s="35">
        <f>IF(DS7="",NA(),DS7)</f>
        <v>0</v>
      </c>
      <c r="DT6" s="35">
        <f t="shared" ref="DT6:EB6" si="13">IF(DT7="",NA(),DT7)</f>
        <v>0</v>
      </c>
      <c r="DU6" s="36">
        <f t="shared" si="13"/>
        <v>3.5</v>
      </c>
      <c r="DV6" s="36">
        <f t="shared" si="13"/>
        <v>21.92</v>
      </c>
      <c r="DW6" s="36">
        <f t="shared" si="13"/>
        <v>21.76</v>
      </c>
      <c r="DX6" s="36">
        <f t="shared" si="13"/>
        <v>9.7100000000000009</v>
      </c>
      <c r="DY6" s="36">
        <f t="shared" si="13"/>
        <v>12.79</v>
      </c>
      <c r="DZ6" s="36">
        <f t="shared" si="13"/>
        <v>13.39</v>
      </c>
      <c r="EA6" s="36">
        <f t="shared" si="13"/>
        <v>14.85</v>
      </c>
      <c r="EB6" s="36">
        <f t="shared" si="13"/>
        <v>16.88</v>
      </c>
      <c r="EC6" s="35" t="str">
        <f>IF(EC7="","",IF(EC7="-","【-】","【"&amp;SUBSTITUTE(TEXT(EC7,"#,##0.00"),"-","△")&amp;"】"))</f>
        <v>【19.44】</v>
      </c>
      <c r="ED6" s="35">
        <f>IF(ED7="",NA(),ED7)</f>
        <v>0</v>
      </c>
      <c r="EE6" s="36">
        <f t="shared" ref="EE6:EM6" si="14">IF(EE7="",NA(),EE7)</f>
        <v>0.99</v>
      </c>
      <c r="EF6" s="36">
        <f t="shared" si="14"/>
        <v>0.95</v>
      </c>
      <c r="EG6" s="36">
        <f t="shared" si="14"/>
        <v>1.1399999999999999</v>
      </c>
      <c r="EH6" s="36">
        <f t="shared" si="14"/>
        <v>1.32</v>
      </c>
      <c r="EI6" s="36">
        <f t="shared" si="14"/>
        <v>0.99</v>
      </c>
      <c r="EJ6" s="36">
        <f t="shared" si="14"/>
        <v>0.71</v>
      </c>
      <c r="EK6" s="36">
        <f t="shared" si="14"/>
        <v>0.54</v>
      </c>
      <c r="EL6" s="36">
        <f t="shared" si="14"/>
        <v>0.5</v>
      </c>
      <c r="EM6" s="36">
        <f t="shared" si="14"/>
        <v>0.52</v>
      </c>
      <c r="EN6" s="35" t="str">
        <f>IF(EN7="","",IF(EN7="-","【-】","【"&amp;SUBSTITUTE(TEXT(EN7,"#,##0.00"),"-","△")&amp;"】"))</f>
        <v>【0.68】</v>
      </c>
    </row>
    <row r="7" spans="1:144" s="37" customFormat="1" x14ac:dyDescent="0.15">
      <c r="A7" s="29"/>
      <c r="B7" s="38">
        <v>2019</v>
      </c>
      <c r="C7" s="38">
        <v>384020</v>
      </c>
      <c r="D7" s="38">
        <v>46</v>
      </c>
      <c r="E7" s="38">
        <v>1</v>
      </c>
      <c r="F7" s="38">
        <v>0</v>
      </c>
      <c r="G7" s="38">
        <v>1</v>
      </c>
      <c r="H7" s="38" t="s">
        <v>93</v>
      </c>
      <c r="I7" s="38" t="s">
        <v>94</v>
      </c>
      <c r="J7" s="38" t="s">
        <v>95</v>
      </c>
      <c r="K7" s="38" t="s">
        <v>96</v>
      </c>
      <c r="L7" s="38" t="s">
        <v>97</v>
      </c>
      <c r="M7" s="38" t="s">
        <v>98</v>
      </c>
      <c r="N7" s="39" t="s">
        <v>99</v>
      </c>
      <c r="O7" s="39">
        <v>59.43</v>
      </c>
      <c r="P7" s="39">
        <v>94.4</v>
      </c>
      <c r="Q7" s="39">
        <v>2330</v>
      </c>
      <c r="R7" s="39">
        <v>20982</v>
      </c>
      <c r="S7" s="39">
        <v>101.59</v>
      </c>
      <c r="T7" s="39">
        <v>206.54</v>
      </c>
      <c r="U7" s="39">
        <v>19697</v>
      </c>
      <c r="V7" s="39">
        <v>12.9</v>
      </c>
      <c r="W7" s="39">
        <v>1526.9</v>
      </c>
      <c r="X7" s="39">
        <v>103.69</v>
      </c>
      <c r="Y7" s="39">
        <v>98.92</v>
      </c>
      <c r="Z7" s="39">
        <v>111.14</v>
      </c>
      <c r="AA7" s="39">
        <v>102.58</v>
      </c>
      <c r="AB7" s="39">
        <v>105.29</v>
      </c>
      <c r="AC7" s="39">
        <v>111.21</v>
      </c>
      <c r="AD7" s="39">
        <v>111.71</v>
      </c>
      <c r="AE7" s="39">
        <v>110.05</v>
      </c>
      <c r="AF7" s="39">
        <v>108.87</v>
      </c>
      <c r="AG7" s="39">
        <v>108.61</v>
      </c>
      <c r="AH7" s="39">
        <v>112.01</v>
      </c>
      <c r="AI7" s="39">
        <v>0</v>
      </c>
      <c r="AJ7" s="39">
        <v>0</v>
      </c>
      <c r="AK7" s="39">
        <v>0</v>
      </c>
      <c r="AL7" s="39">
        <v>0</v>
      </c>
      <c r="AM7" s="39">
        <v>0</v>
      </c>
      <c r="AN7" s="39">
        <v>1.93</v>
      </c>
      <c r="AO7" s="39">
        <v>1.72</v>
      </c>
      <c r="AP7" s="39">
        <v>2.64</v>
      </c>
      <c r="AQ7" s="39">
        <v>3.16</v>
      </c>
      <c r="AR7" s="39">
        <v>3.59</v>
      </c>
      <c r="AS7" s="39">
        <v>1.08</v>
      </c>
      <c r="AT7" s="39">
        <v>297.13</v>
      </c>
      <c r="AU7" s="39">
        <v>174.47</v>
      </c>
      <c r="AV7" s="39">
        <v>301.75</v>
      </c>
      <c r="AW7" s="39">
        <v>311.86</v>
      </c>
      <c r="AX7" s="39">
        <v>279.33</v>
      </c>
      <c r="AY7" s="39">
        <v>391.54</v>
      </c>
      <c r="AZ7" s="39">
        <v>384.34</v>
      </c>
      <c r="BA7" s="39">
        <v>359.47</v>
      </c>
      <c r="BB7" s="39">
        <v>369.69</v>
      </c>
      <c r="BC7" s="39">
        <v>379.08</v>
      </c>
      <c r="BD7" s="39">
        <v>264.97000000000003</v>
      </c>
      <c r="BE7" s="39">
        <v>505.81</v>
      </c>
      <c r="BF7" s="39">
        <v>542.29999999999995</v>
      </c>
      <c r="BG7" s="39">
        <v>608.16999999999996</v>
      </c>
      <c r="BH7" s="39">
        <v>617.03</v>
      </c>
      <c r="BI7" s="39">
        <v>598.49</v>
      </c>
      <c r="BJ7" s="39">
        <v>386.97</v>
      </c>
      <c r="BK7" s="39">
        <v>380.58</v>
      </c>
      <c r="BL7" s="39">
        <v>401.79</v>
      </c>
      <c r="BM7" s="39">
        <v>402.99</v>
      </c>
      <c r="BN7" s="39">
        <v>398.98</v>
      </c>
      <c r="BO7" s="39">
        <v>266.61</v>
      </c>
      <c r="BP7" s="39">
        <v>101.44</v>
      </c>
      <c r="BQ7" s="39">
        <v>96.11</v>
      </c>
      <c r="BR7" s="39">
        <v>110.02</v>
      </c>
      <c r="BS7" s="39">
        <v>100.72</v>
      </c>
      <c r="BT7" s="39">
        <v>102.68</v>
      </c>
      <c r="BU7" s="39">
        <v>101.72</v>
      </c>
      <c r="BV7" s="39">
        <v>102.38</v>
      </c>
      <c r="BW7" s="39">
        <v>100.12</v>
      </c>
      <c r="BX7" s="39">
        <v>98.66</v>
      </c>
      <c r="BY7" s="39">
        <v>98.64</v>
      </c>
      <c r="BZ7" s="39">
        <v>103.24</v>
      </c>
      <c r="CA7" s="39">
        <v>115.34</v>
      </c>
      <c r="CB7" s="39">
        <v>122.12</v>
      </c>
      <c r="CC7" s="39">
        <v>108.59</v>
      </c>
      <c r="CD7" s="39">
        <v>118.99</v>
      </c>
      <c r="CE7" s="39">
        <v>116.8</v>
      </c>
      <c r="CF7" s="39">
        <v>168.2</v>
      </c>
      <c r="CG7" s="39">
        <v>168.67</v>
      </c>
      <c r="CH7" s="39">
        <v>174.97</v>
      </c>
      <c r="CI7" s="39">
        <v>178.59</v>
      </c>
      <c r="CJ7" s="39">
        <v>178.92</v>
      </c>
      <c r="CK7" s="39">
        <v>168.38</v>
      </c>
      <c r="CL7" s="39">
        <v>53.71</v>
      </c>
      <c r="CM7" s="39">
        <v>54.17</v>
      </c>
      <c r="CN7" s="39">
        <v>83.39</v>
      </c>
      <c r="CO7" s="39">
        <v>82.48</v>
      </c>
      <c r="CP7" s="39">
        <v>80.489999999999995</v>
      </c>
      <c r="CQ7" s="39">
        <v>54.77</v>
      </c>
      <c r="CR7" s="39">
        <v>54.92</v>
      </c>
      <c r="CS7" s="39">
        <v>55.63</v>
      </c>
      <c r="CT7" s="39">
        <v>55.03</v>
      </c>
      <c r="CU7" s="39">
        <v>55.14</v>
      </c>
      <c r="CV7" s="39">
        <v>60</v>
      </c>
      <c r="CW7" s="39">
        <v>83.22</v>
      </c>
      <c r="CX7" s="39">
        <v>82.44</v>
      </c>
      <c r="CY7" s="39">
        <v>77.63</v>
      </c>
      <c r="CZ7" s="39">
        <v>78.14</v>
      </c>
      <c r="DA7" s="39">
        <v>79.72</v>
      </c>
      <c r="DB7" s="39">
        <v>82.89</v>
      </c>
      <c r="DC7" s="39">
        <v>82.66</v>
      </c>
      <c r="DD7" s="39">
        <v>82.04</v>
      </c>
      <c r="DE7" s="39">
        <v>81.900000000000006</v>
      </c>
      <c r="DF7" s="39">
        <v>81.39</v>
      </c>
      <c r="DG7" s="39">
        <v>89.8</v>
      </c>
      <c r="DH7" s="39">
        <v>47.27</v>
      </c>
      <c r="DI7" s="39">
        <v>43.76</v>
      </c>
      <c r="DJ7" s="39">
        <v>42.07</v>
      </c>
      <c r="DK7" s="39">
        <v>43.45</v>
      </c>
      <c r="DL7" s="39">
        <v>43.85</v>
      </c>
      <c r="DM7" s="39">
        <v>47.46</v>
      </c>
      <c r="DN7" s="39">
        <v>48.49</v>
      </c>
      <c r="DO7" s="39">
        <v>48.05</v>
      </c>
      <c r="DP7" s="39">
        <v>48.87</v>
      </c>
      <c r="DQ7" s="39">
        <v>49.92</v>
      </c>
      <c r="DR7" s="39">
        <v>49.59</v>
      </c>
      <c r="DS7" s="39">
        <v>0</v>
      </c>
      <c r="DT7" s="39">
        <v>0</v>
      </c>
      <c r="DU7" s="39">
        <v>3.5</v>
      </c>
      <c r="DV7" s="39">
        <v>21.92</v>
      </c>
      <c r="DW7" s="39">
        <v>21.76</v>
      </c>
      <c r="DX7" s="39">
        <v>9.7100000000000009</v>
      </c>
      <c r="DY7" s="39">
        <v>12.79</v>
      </c>
      <c r="DZ7" s="39">
        <v>13.39</v>
      </c>
      <c r="EA7" s="39">
        <v>14.85</v>
      </c>
      <c r="EB7" s="39">
        <v>16.88</v>
      </c>
      <c r="EC7" s="39">
        <v>19.440000000000001</v>
      </c>
      <c r="ED7" s="39">
        <v>0</v>
      </c>
      <c r="EE7" s="39">
        <v>0.99</v>
      </c>
      <c r="EF7" s="39">
        <v>0.95</v>
      </c>
      <c r="EG7" s="39">
        <v>1.1399999999999999</v>
      </c>
      <c r="EH7" s="39">
        <v>1.32</v>
      </c>
      <c r="EI7" s="39">
        <v>0.99</v>
      </c>
      <c r="EJ7" s="39">
        <v>0.71</v>
      </c>
      <c r="EK7" s="39">
        <v>0.54</v>
      </c>
      <c r="EL7" s="39">
        <v>0.5</v>
      </c>
      <c r="EM7" s="39">
        <v>0.52</v>
      </c>
      <c r="EN7" s="39">
        <v>0.68</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DATEVALUE($B7+12-B11&amp;"/1/"&amp;B12)</f>
        <v>46388</v>
      </c>
      <c r="C10" s="43">
        <f>DATEVALUE($B7+12-C11&amp;"/1/"&amp;C12)</f>
        <v>46753</v>
      </c>
      <c r="D10" s="43">
        <f>DATEVALUE($B7+12-D11&amp;"/1/"&amp;D12)</f>
        <v>47119</v>
      </c>
      <c r="E10" s="43">
        <f>DATEVALUE($B7+12-E11&amp;"/1/"&amp;E12)</f>
        <v>47484</v>
      </c>
      <c r="F10" s="44">
        <f>DATEVALUE($B7+12-F11&amp;"/1/"&amp;F12)</f>
        <v>47849</v>
      </c>
    </row>
    <row r="11" spans="1:144" x14ac:dyDescent="0.15">
      <c r="B11">
        <v>4</v>
      </c>
      <c r="C11">
        <v>3</v>
      </c>
      <c r="D11">
        <v>2</v>
      </c>
      <c r="E11">
        <v>1</v>
      </c>
      <c r="F11">
        <v>0</v>
      </c>
      <c r="G11" t="s">
        <v>105</v>
      </c>
    </row>
    <row r="12" spans="1:144" x14ac:dyDescent="0.15">
      <c r="B12">
        <v>1</v>
      </c>
      <c r="C12">
        <v>1</v>
      </c>
      <c r="D12">
        <v>1</v>
      </c>
      <c r="E12">
        <v>1</v>
      </c>
      <c r="F12">
        <v>1</v>
      </c>
      <c r="G12" t="s">
        <v>106</v>
      </c>
    </row>
    <row r="13" spans="1:144" x14ac:dyDescent="0.15">
      <c r="B13" t="s">
        <v>107</v>
      </c>
      <c r="C13" t="s">
        <v>107</v>
      </c>
      <c r="D13" t="s">
        <v>107</v>
      </c>
      <c r="E13" t="s">
        <v>107</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C10751</cp:lastModifiedBy>
  <cp:lastPrinted>2021-01-27T07:56:09Z</cp:lastPrinted>
  <dcterms:created xsi:type="dcterms:W3CDTF">2020-12-04T02:14:27Z</dcterms:created>
  <dcterms:modified xsi:type="dcterms:W3CDTF">2021-01-27T08:01:24Z</dcterms:modified>
  <cp:category/>
</cp:coreProperties>
</file>