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2 （影浦）\団体別ファイル\【〆切2８（月）】公営企業に係る経営比較分析表（令和元年度決算）の分析等について（依頼）\10 西予市〇\"/>
    </mc:Choice>
  </mc:AlternateContent>
  <workbookProtection workbookAlgorithmName="SHA-512" workbookHashValue="YSsMtVdAoSkL9g4cEzffNRijf2mbBn1PeP6IEm7em5n0KAZ+YQMyzoG7Fn2zsHHvsEKq9dKNfIDNAjSP9o7RJQ==" workbookSaltValue="CoLt4iaUILxNHZT/9TF9b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EP7" i="5"/>
  <c r="KV79" i="4" s="1"/>
  <c r="EO7" i="5"/>
  <c r="EN7" i="5"/>
  <c r="EL7" i="5"/>
  <c r="EK7" i="5"/>
  <c r="GT80" i="4" s="1"/>
  <c r="EJ7" i="5"/>
  <c r="EI7" i="5"/>
  <c r="EH7" i="5"/>
  <c r="EG7" i="5"/>
  <c r="EF7" i="5"/>
  <c r="EE7" i="5"/>
  <c r="ED7" i="5"/>
  <c r="EC7" i="5"/>
  <c r="EA7" i="5"/>
  <c r="DZ7" i="5"/>
  <c r="DY7" i="5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AB6" i="5"/>
  <c r="AA6" i="5"/>
  <c r="Z6" i="5"/>
  <c r="Y6" i="5"/>
  <c r="X6" i="5"/>
  <c r="W6" i="5"/>
  <c r="CN12" i="4" s="1"/>
  <c r="V6" i="5"/>
  <c r="AU12" i="4" s="1"/>
  <c r="U6" i="5"/>
  <c r="T6" i="5"/>
  <c r="S6" i="5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F90" i="4"/>
  <c r="E90" i="4"/>
  <c r="B90" i="4"/>
  <c r="MH80" i="4"/>
  <c r="LO80" i="4"/>
  <c r="KV80" i="4"/>
  <c r="JJ80" i="4"/>
  <c r="HM80" i="4"/>
  <c r="GA80" i="4"/>
  <c r="FH80" i="4"/>
  <c r="EO80" i="4"/>
  <c r="CS80" i="4"/>
  <c r="BZ80" i="4"/>
  <c r="BG80" i="4"/>
  <c r="U80" i="4"/>
  <c r="MH79" i="4"/>
  <c r="LO79" i="4"/>
  <c r="KC79" i="4"/>
  <c r="JJ79" i="4"/>
  <c r="HM79" i="4"/>
  <c r="GT79" i="4"/>
  <c r="GA79" i="4"/>
  <c r="FH79" i="4"/>
  <c r="EO79" i="4"/>
  <c r="CS79" i="4"/>
  <c r="BZ79" i="4"/>
  <c r="AN79" i="4"/>
  <c r="U79" i="4"/>
  <c r="MN56" i="4"/>
  <c r="LJ56" i="4"/>
  <c r="KU56" i="4"/>
  <c r="KF56" i="4"/>
  <c r="IZ56" i="4"/>
  <c r="IK56" i="4"/>
  <c r="HV56" i="4"/>
  <c r="GR56" i="4"/>
  <c r="FL56" i="4"/>
  <c r="EH56" i="4"/>
  <c r="DS56" i="4"/>
  <c r="DD56" i="4"/>
  <c r="BX56" i="4"/>
  <c r="BI56" i="4"/>
  <c r="AT56" i="4"/>
  <c r="AE56" i="4"/>
  <c r="P56" i="4"/>
  <c r="LY55" i="4"/>
  <c r="LJ55" i="4"/>
  <c r="KU55" i="4"/>
  <c r="IZ55" i="4"/>
  <c r="IK55" i="4"/>
  <c r="HG55" i="4"/>
  <c r="GR55" i="4"/>
  <c r="FL55" i="4"/>
  <c r="EW55" i="4"/>
  <c r="EH55" i="4"/>
  <c r="DS55" i="4"/>
  <c r="DD55" i="4"/>
  <c r="BX55" i="4"/>
  <c r="BI55" i="4"/>
  <c r="AE55" i="4"/>
  <c r="P55" i="4"/>
  <c r="MN34" i="4"/>
  <c r="LJ34" i="4"/>
  <c r="KU34" i="4"/>
  <c r="KF34" i="4"/>
  <c r="IZ34" i="4"/>
  <c r="IK34" i="4"/>
  <c r="HV34" i="4"/>
  <c r="GR34" i="4"/>
  <c r="FL34" i="4"/>
  <c r="EH34" i="4"/>
  <c r="DS34" i="4"/>
  <c r="DD34" i="4"/>
  <c r="BX34" i="4"/>
  <c r="BI34" i="4"/>
  <c r="AT34" i="4"/>
  <c r="AE34" i="4"/>
  <c r="P34" i="4"/>
  <c r="LY33" i="4"/>
  <c r="LJ33" i="4"/>
  <c r="KU33" i="4"/>
  <c r="IZ33" i="4"/>
  <c r="IK33" i="4"/>
  <c r="HG33" i="4"/>
  <c r="GR33" i="4"/>
  <c r="FL33" i="4"/>
  <c r="EW33" i="4"/>
  <c r="EH33" i="4"/>
  <c r="DS33" i="4"/>
  <c r="DD33" i="4"/>
  <c r="BX33" i="4"/>
  <c r="BI33" i="4"/>
  <c r="AE33" i="4"/>
  <c r="P33" i="4"/>
  <c r="LP12" i="4"/>
  <c r="JW12" i="4"/>
  <c r="EG12" i="4"/>
  <c r="B12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MN54" i="4" l="1"/>
  <c r="MN32" i="4"/>
  <c r="MH78" i="4"/>
  <c r="IZ54" i="4"/>
  <c r="IZ32" i="4"/>
  <c r="BX32" i="4"/>
  <c r="HM78" i="4"/>
  <c r="FL54" i="4"/>
  <c r="FL32" i="4"/>
  <c r="BX54" i="4"/>
  <c r="CS78" i="4"/>
  <c r="C11" i="5"/>
  <c r="D11" i="5"/>
  <c r="E11" i="5"/>
  <c r="B11" i="5"/>
  <c r="KF54" i="4" l="1"/>
  <c r="KF32" i="4"/>
  <c r="P54" i="4"/>
  <c r="P32" i="4"/>
  <c r="JJ78" i="4"/>
  <c r="GR54" i="4"/>
  <c r="GR32" i="4"/>
  <c r="EO78" i="4"/>
  <c r="DD54" i="4"/>
  <c r="DD32" i="4"/>
  <c r="U78" i="4"/>
  <c r="BZ78" i="4"/>
  <c r="BI54" i="4"/>
  <c r="BI32" i="4"/>
  <c r="GT78" i="4"/>
  <c r="LY54" i="4"/>
  <c r="LY32" i="4"/>
  <c r="LO78" i="4"/>
  <c r="IK54" i="4"/>
  <c r="IK32" i="4"/>
  <c r="EW32" i="4"/>
  <c r="EW54" i="4"/>
  <c r="KC78" i="4"/>
  <c r="HG54" i="4"/>
  <c r="HG32" i="4"/>
  <c r="KU32" i="4"/>
  <c r="FH78" i="4"/>
  <c r="DS54" i="4"/>
  <c r="DS32" i="4"/>
  <c r="AN78" i="4"/>
  <c r="AE54" i="4"/>
  <c r="AE32" i="4"/>
  <c r="KU54" i="4"/>
  <c r="GA78" i="4"/>
  <c r="EH54" i="4"/>
  <c r="EH32" i="4"/>
  <c r="HV54" i="4"/>
  <c r="BG78" i="4"/>
  <c r="AT54" i="4"/>
  <c r="AT32" i="4"/>
  <c r="LJ54" i="4"/>
  <c r="LJ32" i="4"/>
  <c r="KV78" i="4"/>
  <c r="HV32" i="4"/>
</calcChain>
</file>

<file path=xl/sharedStrings.xml><?xml version="1.0" encoding="utf-8"?>
<sst xmlns="http://schemas.openxmlformats.org/spreadsheetml/2006/main" count="322" uniqueCount="185">
  <si>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</si>
  <si>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</si>
  <si>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</si>
  <si>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</si>
  <si>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</si>
  <si>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</si>
  <si>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</si>
  <si>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</si>
  <si>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</si>
  <si>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</si>
  <si>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</si>
  <si>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</si>
  <si>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</si>
  <si>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</si>
  <si>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</si>
  <si>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</si>
  <si>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</si>
  <si>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</si>
  <si>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</si>
  <si>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</si>
  <si>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</si>
  <si>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</si>
  <si>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</si>
  <si>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</si>
  <si>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</si>
  <si>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</si>
  <si>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</si>
  <si>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</si>
  <si>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</si>
  <si>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</si>
  <si>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</si>
  <si>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</si>
  <si>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</si>
  <si>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</si>
  <si>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</si>
  <si>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</si>
  <si>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</si>
  <si>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</si>
  <si>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</si>
  <si>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</si>
  <si>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</si>
  <si>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</si>
  <si>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</si>
  <si>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</si>
  <si>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</si>
  <si>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</si>
  <si>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</si>
  <si>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</si>
  <si>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</si>
  <si>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</si>
  <si>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</si>
  <si>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</si>
  <si>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</si>
  <si>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</si>
  <si>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</si>
  <si>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</si>
  <si>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</si>
  <si>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</si>
  <si>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</si>
  <si>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</si>
  <si>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</si>
  <si>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</si>
  <si>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</si>
  <si>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</si>
  <si>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</si>
  <si>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</si>
  <si>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</si>
  <si>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</si>
  <si>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</si>
  <si>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</si>
  <si>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</si>
  <si>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</si>
  <si>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</si>
  <si>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</si>
  <si>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</si>
  <si>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</si>
  <si>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</si>
  <si>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</si>
  <si>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</si>
  <si>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</si>
  <si>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</si>
  <si>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</si>
  <si>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</si>
  <si>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</si>
  <si>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</si>
  <si>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</si>
  <si>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</si>
  <si>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</si>
  <si>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</si>
  <si>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</si>
  <si>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</si>
  <si>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</si>
  <si>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</si>
  <si>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</si>
  <si>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</si>
  <si>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</si>
  <si>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</si>
  <si>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</si>
  <si>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</si>
  <si>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</si>
  <si>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</si>
  <si>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</si>
  <si>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</si>
  <si>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</si>
  <si>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</si>
  <si>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</si>
  <si>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</si>
  <si>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</si>
  <si>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</si>
  <si>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</si>
  <si>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</si>
  <si>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</si>
  <si>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</si>
  <si>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</si>
  <si>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</si>
  <si>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</si>
  <si>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</si>
  <si>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</si>
  <si>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</si>
  <si>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</si>
  <si>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</si>
  <si>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</si>
  <si>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</si>
  <si>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</si>
  <si>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</si>
  <si>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</si>
  <si>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</si>
  <si>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</si>
  <si>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</si>
  <si>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</si>
  <si>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</si>
  <si>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</si>
  <si>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</si>
  <si>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</si>
  <si>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</si>
  <si>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</si>
  <si>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</si>
  <si>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</si>
  <si>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</si>
  <si>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</si>
  <si>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</si>
  <si>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</si>
  <si>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</si>
  <si>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</si>
  <si>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</si>
  <si>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</si>
  <si>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</si>
  <si>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</si>
  <si>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</si>
  <si>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</si>
  <si>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</si>
  <si>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</si>
  <si>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</si>
  <si>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</si>
  <si>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</si>
  <si>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</si>
  <si>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</si>
  <si>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</si>
  <si>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</si>
  <si>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</si>
  <si>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</si>
  <si>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</si>
  <si>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</si>
  <si>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愛媛県</t>
  </si>
  <si>
    <t>西予市</t>
  </si>
  <si>
    <t>市立野村病院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</si>
  <si>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</si>
  <si>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</si>
  <si>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</si>
  <si>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</si>
  <si>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</si>
  <si>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</si>
  <si>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</si>
  <si>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 へ 輪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</si>
  <si>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</si>
  <si>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</si>
  <si>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</si>
  <si>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</si>
  <si>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</si>
  <si>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</si>
  <si>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</si>
  <si>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市は、海岸部から四国カルストの高地までの広大な面積を有し、市内全域に集落が点在していることから、西予市民病院・野村病院の2病院を運営することにより、24時間365日の二次救急医療（輪番制）を行っている。
市内に他の二次救急病院が存在しないため、救急医療において、当院及び西予市民病院の担う役割は大きい。また、県のへき地医療拠点病院の指定を受け、近隣市町の診療所に医師の派遣を行うほか、大規模災害時には医療拠点としての役割も期待される。</t>
    <phoneticPr fontId="5"/>
  </si>
  <si>
    <t>【①有形固定資産減価償却率】
　平均値を若干超える水準で推移していたが、経年比較でも数値が上昇しており平均値を11.7％上回っている。施設の老朽化傾向を示しているため、より適切な更新計画が必要である。
【②器械備品減価償却率】
　前年比5.2％の上昇となり平均値を2.3％上回っている。器械備品についても老朽化傾向を示しているため、より適切な更新計画により数値の上昇を抑制していく必要がある。
【③１床当たり有形固定資産】
　前年に続いて平均値を上回る数値となった。H28・29年の大型医療機器購入が要因と考える。今後の減価償却費が医業収支比率・経常収支比率に及ぼす影響は大きく、老朽化対策を含めて慎重な投資計画が必要となる。</t>
    <rPh sb="36" eb="38">
      <t>ケイネン</t>
    </rPh>
    <rPh sb="38" eb="40">
      <t>ヒカク</t>
    </rPh>
    <rPh sb="42" eb="44">
      <t>スウチ</t>
    </rPh>
    <rPh sb="45" eb="47">
      <t>ジョウショウ</t>
    </rPh>
    <rPh sb="51" eb="54">
      <t>ヘイキンチ</t>
    </rPh>
    <rPh sb="60" eb="62">
      <t>ウワマワ</t>
    </rPh>
    <rPh sb="115" eb="118">
      <t>ゼンネンヒ</t>
    </rPh>
    <rPh sb="123" eb="125">
      <t>ジョウショウ</t>
    </rPh>
    <rPh sb="136" eb="138">
      <t>ウワマワ</t>
    </rPh>
    <rPh sb="213" eb="215">
      <t>ゼンネン</t>
    </rPh>
    <rPh sb="216" eb="217">
      <t>ツヅ</t>
    </rPh>
    <rPh sb="223" eb="225">
      <t>ウワマワ</t>
    </rPh>
    <phoneticPr fontId="5"/>
  </si>
  <si>
    <t>　圏域内人口の減少に伴い、経年で見ると患者数は減少傾向にある。医業収益及び医業外収益は前年比で微増したものの、経常収支比率は2.2％下回っている状況である。
　当院においても看護師等の医療スタッフの不足は慢性化しており、更なる収益確保のためにも、医療提供体制に応じた医療スタッフの確保が喫緊の課題である。その方策として、H28年より奨学資金制度を創設したところであるが、利用状況は芳しくない。
　へき地医療、救急医療、災害医療等の地域における役割を継続的に担うためにも、医療スタッフの確保等を通じた収益の増加を図るとともに、新病院改革プランに基づき、西予市民病院・野村病院の機能分担を着実に進めていく必要がある。</t>
    <rPh sb="43" eb="46">
      <t>ゼンネンヒ</t>
    </rPh>
    <rPh sb="47" eb="49">
      <t>ビゾウ</t>
    </rPh>
    <rPh sb="66" eb="68">
      <t>シタマワ</t>
    </rPh>
    <rPh sb="72" eb="74">
      <t>ジョウキョウ</t>
    </rPh>
    <phoneticPr fontId="5"/>
  </si>
  <si>
    <t>【①経常収支比率・②医業収支比率】
　経常収支比率は100％となり2.3％、医業収支比率は6.4％平均値を上回っているが、今後も圏域内人口の減少が続くと見込まれる中、更なる収益確保対策が必要である。
【③累積欠損金比率】
　該当数値なし
【④病床利用率】
　平均値を13.8％上回っているが前年比は4.6％下回っているため、利用率向上に努める。
【⑤入院収益単価・⑥外来収益単価】
　両数値ともに経年比較で上昇傾向にあり、入院収益は平均値を6,615円上回っている。外来収益は平均値に659円不足しているが、前年比778円増となっている。診療加算の取得等により、引き続き単価上昇に努めたい。
【⑦職員給与費対医業収益比率】
　平均値を下回っているものの、経年比較では微増しており、前年比は平均値と同じく0.9％上回っている。
【⑧材料費対医業収益比率】
　平均値より低い同水準で推移していたが、材料費のうち薬品費（注射代）が要因で前年比2.6％平均値を1.1％上回ったため、原因分析し改善に努める。</t>
    <rPh sb="61" eb="63">
      <t>コンゴ</t>
    </rPh>
    <rPh sb="73" eb="74">
      <t>ツヅ</t>
    </rPh>
    <rPh sb="76" eb="78">
      <t>ミコ</t>
    </rPh>
    <rPh sb="145" eb="148">
      <t>ゼンネンヒ</t>
    </rPh>
    <rPh sb="153" eb="155">
      <t>シタマワ</t>
    </rPh>
    <rPh sb="211" eb="213">
      <t>ニュウイン</t>
    </rPh>
    <rPh sb="213" eb="215">
      <t>シュウエキ</t>
    </rPh>
    <rPh sb="216" eb="219">
      <t>ヘイキンチ</t>
    </rPh>
    <rPh sb="225" eb="226">
      <t>エン</t>
    </rPh>
    <rPh sb="226" eb="228">
      <t>ウワマワ</t>
    </rPh>
    <rPh sb="233" eb="235">
      <t>ガイライ</t>
    </rPh>
    <rPh sb="235" eb="237">
      <t>シュウエキ</t>
    </rPh>
    <rPh sb="238" eb="241">
      <t>ヘイキンチ</t>
    </rPh>
    <rPh sb="245" eb="246">
      <t>エン</t>
    </rPh>
    <rPh sb="246" eb="248">
      <t>フソク</t>
    </rPh>
    <rPh sb="254" eb="257">
      <t>ゼンネンヒ</t>
    </rPh>
    <rPh sb="260" eb="261">
      <t>エン</t>
    </rPh>
    <rPh sb="261" eb="262">
      <t>ゾウ</t>
    </rPh>
    <rPh sb="285" eb="287">
      <t>タンカ</t>
    </rPh>
    <rPh sb="327" eb="329">
      <t>ケイネン</t>
    </rPh>
    <rPh sb="329" eb="331">
      <t>ヒカク</t>
    </rPh>
    <rPh sb="333" eb="335">
      <t>ビゾウ</t>
    </rPh>
    <rPh sb="342" eb="343">
      <t>ヒ</t>
    </rPh>
    <rPh sb="344" eb="347">
      <t>ヘイキンチ</t>
    </rPh>
    <rPh sb="348" eb="349">
      <t>オナ</t>
    </rPh>
    <rPh sb="355" eb="357">
      <t>ウワマワ</t>
    </rPh>
    <rPh sb="403" eb="405">
      <t>ヤクヒン</t>
    </rPh>
    <rPh sb="405" eb="406">
      <t>ヒ</t>
    </rPh>
    <rPh sb="407" eb="409">
      <t>チュウシャ</t>
    </rPh>
    <rPh sb="409" eb="410">
      <t>ダイ</t>
    </rPh>
    <rPh sb="412" eb="414">
      <t>ヨウイン</t>
    </rPh>
    <rPh sb="422" eb="425">
      <t>ヘイキンチ</t>
    </rPh>
    <rPh sb="430" eb="432">
      <t>ウワマワ</t>
    </rPh>
    <rPh sb="437" eb="439">
      <t>ゲンイン</t>
    </rPh>
    <rPh sb="439" eb="441">
      <t>ブンセキ</t>
    </rPh>
    <rPh sb="442" eb="444">
      <t>カイゼン</t>
    </rPh>
    <rPh sb="445" eb="446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</si>
</sst>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76.099999999999994</c:v>
                </c:pt>
                <c:pt idx="2">
                  <c:v>72.2</c:v>
                </c:pt>
                <c:pt idx="3">
                  <c:v>84.5</c:v>
                </c:pt>
                <c:pt idx="4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D-433E-B035-C56EB64E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18056"/>
        <c:axId val="78911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D-433E-B035-C56EB64E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18056"/>
        <c:axId val="789117664"/>
      </c:lineChart>
      <c:catAx>
        <c:axId val="789118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9117664"/>
        <c:crosses val="autoZero"/>
        <c:auto val="1"/>
        <c:lblAlgn val="ctr"/>
        <c:lblOffset val="100"/>
        <c:noMultiLvlLbl val="1"/>
      </c:catAx>
      <c:valAx>
        <c:axId val="78911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9118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C-45AE-A6F5-9482870A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16880"/>
        <c:axId val="7909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C-45AE-A6F5-9482870A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16880"/>
        <c:axId val="790953856"/>
      </c:lineChart>
      <c:catAx>
        <c:axId val="789116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0953856"/>
        <c:crosses val="autoZero"/>
        <c:auto val="1"/>
        <c:lblAlgn val="ctr"/>
        <c:lblOffset val="100"/>
        <c:noMultiLvlLbl val="1"/>
      </c:catAx>
      <c:valAx>
        <c:axId val="7909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9116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87.2</c:v>
                </c:pt>
                <c:pt idx="1">
                  <c:v>92.1</c:v>
                </c:pt>
                <c:pt idx="2">
                  <c:v>85.4</c:v>
                </c:pt>
                <c:pt idx="3">
                  <c:v>86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D-455F-AD86-0CF1F2B10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56208"/>
        <c:axId val="79095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D-455F-AD86-0CF1F2B10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956208"/>
        <c:axId val="790954640"/>
      </c:lineChart>
      <c:catAx>
        <c:axId val="790956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0954640"/>
        <c:crosses val="autoZero"/>
        <c:auto val="1"/>
        <c:lblAlgn val="ctr"/>
        <c:lblOffset val="100"/>
        <c:noMultiLvlLbl val="1"/>
      </c:catAx>
      <c:valAx>
        <c:axId val="79095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9095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90.5</c:v>
                </c:pt>
                <c:pt idx="1">
                  <c:v>97.2</c:v>
                </c:pt>
                <c:pt idx="2">
                  <c:v>92.1</c:v>
                </c:pt>
                <c:pt idx="3">
                  <c:v>102.2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F-4509-8AA1-4D116814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53464"/>
        <c:axId val="79095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F-4509-8AA1-4D116814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953464"/>
        <c:axId val="790955032"/>
      </c:lineChart>
      <c:catAx>
        <c:axId val="790953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0955032"/>
        <c:crosses val="autoZero"/>
        <c:auto val="1"/>
        <c:lblAlgn val="ctr"/>
        <c:lblOffset val="100"/>
        <c:noMultiLvlLbl val="1"/>
      </c:catAx>
      <c:valAx>
        <c:axId val="79095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790953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58.2</c:v>
                </c:pt>
                <c:pt idx="1">
                  <c:v>58.6</c:v>
                </c:pt>
                <c:pt idx="2">
                  <c:v>60.9</c:v>
                </c:pt>
                <c:pt idx="3">
                  <c:v>64.5</c:v>
                </c:pt>
                <c:pt idx="4">
                  <c:v>68.099999999999994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C-478E-9419-D78E392A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53072"/>
        <c:axId val="79095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C-478E-9419-D78E392A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953072"/>
        <c:axId val="790955816"/>
      </c:lineChart>
      <c:catAx>
        <c:axId val="790953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0955816"/>
        <c:crosses val="autoZero"/>
        <c:auto val="1"/>
        <c:lblAlgn val="ctr"/>
        <c:lblOffset val="100"/>
        <c:noMultiLvlLbl val="1"/>
      </c:catAx>
      <c:valAx>
        <c:axId val="79095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90953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64.2</c:v>
                </c:pt>
                <c:pt idx="2">
                  <c:v>65.3</c:v>
                </c:pt>
                <c:pt idx="3">
                  <c:v>70.5</c:v>
                </c:pt>
                <c:pt idx="4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2-4BA8-8314-8F9784798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989320"/>
        <c:axId val="7879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2-4BA8-8314-8F9784798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989320"/>
        <c:axId val="787992064"/>
      </c:lineChart>
      <c:catAx>
        <c:axId val="787989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7992064"/>
        <c:crosses val="autoZero"/>
        <c:auto val="1"/>
        <c:lblAlgn val="ctr"/>
        <c:lblOffset val="100"/>
        <c:noMultiLvlLbl val="1"/>
      </c:catAx>
      <c:valAx>
        <c:axId val="7879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7989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31174123</c:v>
                </c:pt>
                <c:pt idx="1">
                  <c:v>32673385</c:v>
                </c:pt>
                <c:pt idx="2">
                  <c:v>33212532</c:v>
                </c:pt>
                <c:pt idx="3">
                  <c:v>41597284</c:v>
                </c:pt>
                <c:pt idx="4">
                  <c:v>41917841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8-4BF9-BCAF-5C1A1AFC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990888"/>
        <c:axId val="78798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8-4BF9-BCAF-5C1A1AFC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990888"/>
        <c:axId val="787989712"/>
      </c:lineChart>
      <c:catAx>
        <c:axId val="787990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7989712"/>
        <c:crosses val="autoZero"/>
        <c:auto val="1"/>
        <c:lblAlgn val="ctr"/>
        <c:lblOffset val="100"/>
        <c:noMultiLvlLbl val="1"/>
      </c:catAx>
      <c:valAx>
        <c:axId val="78798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7990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14.5</c:v>
                </c:pt>
                <c:pt idx="1">
                  <c:v>13.9</c:v>
                </c:pt>
                <c:pt idx="2">
                  <c:v>14.9</c:v>
                </c:pt>
                <c:pt idx="3">
                  <c:v>14.5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5-4B21-B4D6-7DD98BB4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992456"/>
        <c:axId val="78799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5-4B21-B4D6-7DD98BB4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992456"/>
        <c:axId val="787990104"/>
      </c:lineChart>
      <c:catAx>
        <c:axId val="787992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7990104"/>
        <c:crosses val="autoZero"/>
        <c:auto val="1"/>
        <c:lblAlgn val="ctr"/>
        <c:lblOffset val="100"/>
        <c:noMultiLvlLbl val="1"/>
      </c:catAx>
      <c:valAx>
        <c:axId val="78799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7992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59.2</c:v>
                </c:pt>
                <c:pt idx="2">
                  <c:v>62.6</c:v>
                </c:pt>
                <c:pt idx="3">
                  <c:v>64.2</c:v>
                </c:pt>
                <c:pt idx="4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A-493B-BB1A-F23C65D6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966376"/>
        <c:axId val="793967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A-493B-BB1A-F23C65D6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966376"/>
        <c:axId val="793967944"/>
      </c:lineChart>
      <c:catAx>
        <c:axId val="793966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3967944"/>
        <c:crosses val="autoZero"/>
        <c:auto val="1"/>
        <c:lblAlgn val="ctr"/>
        <c:lblOffset val="100"/>
        <c:noMultiLvlLbl val="1"/>
      </c:catAx>
      <c:valAx>
        <c:axId val="793967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93966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5882</c:v>
                </c:pt>
                <c:pt idx="1">
                  <c:v>6360</c:v>
                </c:pt>
                <c:pt idx="2">
                  <c:v>6920</c:v>
                </c:pt>
                <c:pt idx="3">
                  <c:v>7698</c:v>
                </c:pt>
                <c:pt idx="4">
                  <c:v>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E-45EC-90EA-E99D83C5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965984"/>
        <c:axId val="79396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E-45EC-90EA-E99D83C5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965984"/>
        <c:axId val="793968728"/>
      </c:lineChart>
      <c:catAx>
        <c:axId val="793965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3968728"/>
        <c:crosses val="autoZero"/>
        <c:auto val="1"/>
        <c:lblAlgn val="ctr"/>
        <c:lblOffset val="100"/>
        <c:noMultiLvlLbl val="1"/>
      </c:catAx>
      <c:valAx>
        <c:axId val="793968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93965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29371</c:v>
                </c:pt>
                <c:pt idx="1">
                  <c:v>29907</c:v>
                </c:pt>
                <c:pt idx="2">
                  <c:v>29796</c:v>
                </c:pt>
                <c:pt idx="3">
                  <c:v>31969</c:v>
                </c:pt>
                <c:pt idx="4">
                  <c:v>33030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6-4352-846B-B54EFD146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966768"/>
        <c:axId val="79396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6-4352-846B-B54EFD146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966768"/>
        <c:axId val="793967160"/>
      </c:lineChart>
      <c:catAx>
        <c:axId val="793966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3967160"/>
        <c:crosses val="autoZero"/>
        <c:auto val="1"/>
        <c:lblAlgn val="ctr"/>
        <c:lblOffset val="100"/>
        <c:noMultiLvlLbl val="1"/>
      </c:catAx>
      <c:valAx>
        <c:axId val="79396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9396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V12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愛媛県西予市　市立野村病院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88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9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へ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88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37248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6782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第１種該当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88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88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181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90.5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97.2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92.1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102.2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100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87.2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92.1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85.4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86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83.5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70.900000000000006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76.099999999999994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72.2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84.5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79.900000000000006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96.6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97.5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97.7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85.3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84.2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83.9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77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77.099999999999994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118.9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119.5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118.8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67.900000000000006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69.8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69.7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66.900000000000006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66.099999999999994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184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44" t="s">
        <v>182</v>
      </c>
      <c r="NK54" s="145"/>
      <c r="NL54" s="145"/>
      <c r="NM54" s="145"/>
      <c r="NN54" s="145"/>
      <c r="NO54" s="145"/>
      <c r="NP54" s="145"/>
      <c r="NQ54" s="145"/>
      <c r="NR54" s="145"/>
      <c r="NS54" s="145"/>
      <c r="NT54" s="145"/>
      <c r="NU54" s="145"/>
      <c r="NV54" s="145"/>
      <c r="NW54" s="145"/>
      <c r="NX54" s="146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50">
        <f>データ!BZ7</f>
        <v>29371</v>
      </c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2"/>
      <c r="AE55" s="150">
        <f>データ!CA7</f>
        <v>29907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2"/>
      <c r="AT55" s="150">
        <f>データ!CB7</f>
        <v>29796</v>
      </c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2"/>
      <c r="BI55" s="150">
        <f>データ!CC7</f>
        <v>31969</v>
      </c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2"/>
      <c r="BX55" s="150">
        <f>データ!CD7</f>
        <v>33030</v>
      </c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2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50">
        <f>データ!CK7</f>
        <v>5882</v>
      </c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2"/>
      <c r="DS55" s="150">
        <f>データ!CL7</f>
        <v>6360</v>
      </c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2"/>
      <c r="EH55" s="150">
        <f>データ!CM7</f>
        <v>6920</v>
      </c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2"/>
      <c r="EW55" s="150">
        <f>データ!CN7</f>
        <v>7698</v>
      </c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2"/>
      <c r="FL55" s="150">
        <f>データ!CO7</f>
        <v>8476</v>
      </c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2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63.3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59.2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62.6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64.2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65.099999999999994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14.5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13.9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14.9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14.5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17.100000000000001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44"/>
      <c r="NK55" s="145"/>
      <c r="NL55" s="145"/>
      <c r="NM55" s="145"/>
      <c r="NN55" s="145"/>
      <c r="NO55" s="145"/>
      <c r="NP55" s="145"/>
      <c r="NQ55" s="145"/>
      <c r="NR55" s="145"/>
      <c r="NS55" s="145"/>
      <c r="NT55" s="145"/>
      <c r="NU55" s="145"/>
      <c r="NV55" s="145"/>
      <c r="NW55" s="145"/>
      <c r="NX55" s="146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50">
        <f>データ!CE7</f>
        <v>32532</v>
      </c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2"/>
      <c r="AE56" s="150">
        <f>データ!CF7</f>
        <v>33492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2"/>
      <c r="AT56" s="150">
        <f>データ!CG7</f>
        <v>34136</v>
      </c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2"/>
      <c r="BI56" s="150">
        <f>データ!CH7</f>
        <v>25711</v>
      </c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2"/>
      <c r="BX56" s="150">
        <f>データ!CI7</f>
        <v>26415</v>
      </c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2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50">
        <f>データ!CP7</f>
        <v>10037</v>
      </c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2"/>
      <c r="DS56" s="150">
        <f>データ!CQ7</f>
        <v>9976</v>
      </c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2"/>
      <c r="EH56" s="150">
        <f>データ!CR7</f>
        <v>10130</v>
      </c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2"/>
      <c r="EW56" s="150">
        <f>データ!CS7</f>
        <v>9060</v>
      </c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2"/>
      <c r="FL56" s="150">
        <f>データ!CT7</f>
        <v>9135</v>
      </c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2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62.5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63.4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71.099999999999994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72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18.7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18.3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16.5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16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44"/>
      <c r="NK56" s="145"/>
      <c r="NL56" s="145"/>
      <c r="NM56" s="145"/>
      <c r="NN56" s="145"/>
      <c r="NO56" s="145"/>
      <c r="NP56" s="145"/>
      <c r="NQ56" s="145"/>
      <c r="NR56" s="145"/>
      <c r="NS56" s="145"/>
      <c r="NT56" s="145"/>
      <c r="NU56" s="145"/>
      <c r="NV56" s="145"/>
      <c r="NW56" s="145"/>
      <c r="NX56" s="146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4"/>
      <c r="NK57" s="145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45"/>
      <c r="NW57" s="145"/>
      <c r="NX57" s="146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4"/>
      <c r="NK58" s="145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45"/>
      <c r="NW58" s="145"/>
      <c r="NX58" s="146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4"/>
      <c r="NK59" s="145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45"/>
      <c r="NW59" s="145"/>
      <c r="NX59" s="146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44"/>
      <c r="NK60" s="145"/>
      <c r="NL60" s="145"/>
      <c r="NM60" s="145"/>
      <c r="NN60" s="145"/>
      <c r="NO60" s="145"/>
      <c r="NP60" s="145"/>
      <c r="NQ60" s="145"/>
      <c r="NR60" s="145"/>
      <c r="NS60" s="145"/>
      <c r="NT60" s="145"/>
      <c r="NU60" s="145"/>
      <c r="NV60" s="145"/>
      <c r="NW60" s="145"/>
      <c r="NX60" s="146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44"/>
      <c r="NK61" s="145"/>
      <c r="NL61" s="145"/>
      <c r="NM61" s="145"/>
      <c r="NN61" s="145"/>
      <c r="NO61" s="145"/>
      <c r="NP61" s="145"/>
      <c r="NQ61" s="145"/>
      <c r="NR61" s="145"/>
      <c r="NS61" s="145"/>
      <c r="NT61" s="145"/>
      <c r="NU61" s="145"/>
      <c r="NV61" s="145"/>
      <c r="NW61" s="145"/>
      <c r="NX61" s="146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44"/>
      <c r="NK62" s="145"/>
      <c r="NL62" s="145"/>
      <c r="NM62" s="145"/>
      <c r="NN62" s="145"/>
      <c r="NO62" s="145"/>
      <c r="NP62" s="145"/>
      <c r="NQ62" s="145"/>
      <c r="NR62" s="145"/>
      <c r="NS62" s="145"/>
      <c r="NT62" s="145"/>
      <c r="NU62" s="145"/>
      <c r="NV62" s="145"/>
      <c r="NW62" s="145"/>
      <c r="NX62" s="146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44"/>
      <c r="NK63" s="145"/>
      <c r="NL63" s="145"/>
      <c r="NM63" s="145"/>
      <c r="NN63" s="145"/>
      <c r="NO63" s="145"/>
      <c r="NP63" s="145"/>
      <c r="NQ63" s="145"/>
      <c r="NR63" s="145"/>
      <c r="NS63" s="145"/>
      <c r="NT63" s="145"/>
      <c r="NU63" s="145"/>
      <c r="NV63" s="145"/>
      <c r="NW63" s="145"/>
      <c r="NX63" s="146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4"/>
      <c r="NK64" s="145"/>
      <c r="NL64" s="145"/>
      <c r="NM64" s="145"/>
      <c r="NN64" s="145"/>
      <c r="NO64" s="145"/>
      <c r="NP64" s="145"/>
      <c r="NQ64" s="145"/>
      <c r="NR64" s="145"/>
      <c r="NS64" s="145"/>
      <c r="NT64" s="145"/>
      <c r="NU64" s="145"/>
      <c r="NV64" s="145"/>
      <c r="NW64" s="145"/>
      <c r="NX64" s="14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4"/>
      <c r="NK65" s="145"/>
      <c r="NL65" s="145"/>
      <c r="NM65" s="145"/>
      <c r="NN65" s="145"/>
      <c r="NO65" s="145"/>
      <c r="NP65" s="145"/>
      <c r="NQ65" s="145"/>
      <c r="NR65" s="145"/>
      <c r="NS65" s="145"/>
      <c r="NT65" s="145"/>
      <c r="NU65" s="145"/>
      <c r="NV65" s="145"/>
      <c r="NW65" s="145"/>
      <c r="NX65" s="146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4"/>
      <c r="NK66" s="145"/>
      <c r="NL66" s="145"/>
      <c r="NM66" s="145"/>
      <c r="NN66" s="145"/>
      <c r="NO66" s="145"/>
      <c r="NP66" s="145"/>
      <c r="NQ66" s="145"/>
      <c r="NR66" s="145"/>
      <c r="NS66" s="145"/>
      <c r="NT66" s="145"/>
      <c r="NU66" s="145"/>
      <c r="NV66" s="145"/>
      <c r="NW66" s="145"/>
      <c r="NX66" s="146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7"/>
      <c r="NK67" s="148"/>
      <c r="NL67" s="148"/>
      <c r="NM67" s="148"/>
      <c r="NN67" s="148"/>
      <c r="NO67" s="148"/>
      <c r="NP67" s="148"/>
      <c r="NQ67" s="148"/>
      <c r="NR67" s="148"/>
      <c r="NS67" s="148"/>
      <c r="NT67" s="148"/>
      <c r="NU67" s="148"/>
      <c r="NV67" s="148"/>
      <c r="NW67" s="148"/>
      <c r="NX67" s="149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53" t="s">
        <v>183</v>
      </c>
      <c r="NK70" s="154"/>
      <c r="NL70" s="154"/>
      <c r="NM70" s="154"/>
      <c r="NN70" s="154"/>
      <c r="NO70" s="154"/>
      <c r="NP70" s="154"/>
      <c r="NQ70" s="154"/>
      <c r="NR70" s="154"/>
      <c r="NS70" s="154"/>
      <c r="NT70" s="154"/>
      <c r="NU70" s="154"/>
      <c r="NV70" s="154"/>
      <c r="NW70" s="154"/>
      <c r="NX70" s="15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53"/>
      <c r="NK71" s="154"/>
      <c r="NL71" s="154"/>
      <c r="NM71" s="154"/>
      <c r="NN71" s="154"/>
      <c r="NO71" s="154"/>
      <c r="NP71" s="154"/>
      <c r="NQ71" s="154"/>
      <c r="NR71" s="154"/>
      <c r="NS71" s="154"/>
      <c r="NT71" s="154"/>
      <c r="NU71" s="154"/>
      <c r="NV71" s="154"/>
      <c r="NW71" s="154"/>
      <c r="NX71" s="15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53"/>
      <c r="NK72" s="154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4"/>
      <c r="NW72" s="154"/>
      <c r="NX72" s="15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53"/>
      <c r="NK73" s="154"/>
      <c r="NL73" s="154"/>
      <c r="NM73" s="154"/>
      <c r="NN73" s="154"/>
      <c r="NO73" s="154"/>
      <c r="NP73" s="154"/>
      <c r="NQ73" s="154"/>
      <c r="NR73" s="154"/>
      <c r="NS73" s="154"/>
      <c r="NT73" s="154"/>
      <c r="NU73" s="154"/>
      <c r="NV73" s="154"/>
      <c r="NW73" s="154"/>
      <c r="NX73" s="15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53"/>
      <c r="NK74" s="154"/>
      <c r="NL74" s="154"/>
      <c r="NM74" s="154"/>
      <c r="NN74" s="154"/>
      <c r="NO74" s="154"/>
      <c r="NP74" s="154"/>
      <c r="NQ74" s="154"/>
      <c r="NR74" s="154"/>
      <c r="NS74" s="154"/>
      <c r="NT74" s="154"/>
      <c r="NU74" s="154"/>
      <c r="NV74" s="154"/>
      <c r="NW74" s="154"/>
      <c r="NX74" s="15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53"/>
      <c r="NK75" s="154"/>
      <c r="NL75" s="154"/>
      <c r="NM75" s="154"/>
      <c r="NN75" s="154"/>
      <c r="NO75" s="154"/>
      <c r="NP75" s="154"/>
      <c r="NQ75" s="154"/>
      <c r="NR75" s="154"/>
      <c r="NS75" s="154"/>
      <c r="NT75" s="154"/>
      <c r="NU75" s="154"/>
      <c r="NV75" s="154"/>
      <c r="NW75" s="154"/>
      <c r="NX75" s="15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53"/>
      <c r="NK76" s="154"/>
      <c r="NL76" s="154"/>
      <c r="NM76" s="154"/>
      <c r="NN76" s="154"/>
      <c r="NO76" s="154"/>
      <c r="NP76" s="154"/>
      <c r="NQ76" s="154"/>
      <c r="NR76" s="154"/>
      <c r="NS76" s="154"/>
      <c r="NT76" s="154"/>
      <c r="NU76" s="154"/>
      <c r="NV76" s="154"/>
      <c r="NW76" s="154"/>
      <c r="NX76" s="155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53"/>
      <c r="NK77" s="154"/>
      <c r="NL77" s="154"/>
      <c r="NM77" s="154"/>
      <c r="NN77" s="154"/>
      <c r="NO77" s="154"/>
      <c r="NP77" s="154"/>
      <c r="NQ77" s="154"/>
      <c r="NR77" s="154"/>
      <c r="NS77" s="154"/>
      <c r="NT77" s="154"/>
      <c r="NU77" s="154"/>
      <c r="NV77" s="154"/>
      <c r="NW77" s="154"/>
      <c r="NX77" s="155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9" t="str">
        <f>データ!$B$11</f>
        <v>H27</v>
      </c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 t="str">
        <f>データ!$C$11</f>
        <v>H28</v>
      </c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 t="str">
        <f>データ!$D$11</f>
        <v>H29</v>
      </c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 t="str">
        <f>データ!$E$11</f>
        <v>H30</v>
      </c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 t="str">
        <f>データ!$F$11</f>
        <v>R01</v>
      </c>
      <c r="CT78" s="159"/>
      <c r="CU78" s="159"/>
      <c r="CV78" s="159"/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9" t="str">
        <f>データ!$B$11</f>
        <v>H27</v>
      </c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 t="str">
        <f>データ!$C$11</f>
        <v>H28</v>
      </c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 t="str">
        <f>データ!$D$11</f>
        <v>H29</v>
      </c>
      <c r="GB78" s="159"/>
      <c r="GC78" s="159"/>
      <c r="GD78" s="159"/>
      <c r="GE78" s="159"/>
      <c r="GF78" s="159"/>
      <c r="GG78" s="159"/>
      <c r="GH78" s="159"/>
      <c r="GI78" s="159"/>
      <c r="GJ78" s="159"/>
      <c r="GK78" s="159"/>
      <c r="GL78" s="159"/>
      <c r="GM78" s="159"/>
      <c r="GN78" s="159"/>
      <c r="GO78" s="159"/>
      <c r="GP78" s="159"/>
      <c r="GQ78" s="159"/>
      <c r="GR78" s="159"/>
      <c r="GS78" s="159"/>
      <c r="GT78" s="159" t="str">
        <f>データ!$E$11</f>
        <v>H30</v>
      </c>
      <c r="GU78" s="159"/>
      <c r="GV78" s="159"/>
      <c r="GW78" s="159"/>
      <c r="GX78" s="159"/>
      <c r="GY78" s="159"/>
      <c r="GZ78" s="159"/>
      <c r="HA78" s="159"/>
      <c r="HB78" s="159"/>
      <c r="HC78" s="159"/>
      <c r="HD78" s="159"/>
      <c r="HE78" s="159"/>
      <c r="HF78" s="159"/>
      <c r="HG78" s="159"/>
      <c r="HH78" s="159"/>
      <c r="HI78" s="159"/>
      <c r="HJ78" s="159"/>
      <c r="HK78" s="159"/>
      <c r="HL78" s="159"/>
      <c r="HM78" s="159" t="str">
        <f>データ!$F$11</f>
        <v>R01</v>
      </c>
      <c r="HN78" s="159"/>
      <c r="HO78" s="159"/>
      <c r="HP78" s="159"/>
      <c r="HQ78" s="159"/>
      <c r="HR78" s="159"/>
      <c r="HS78" s="159"/>
      <c r="HT78" s="159"/>
      <c r="HU78" s="159"/>
      <c r="HV78" s="159"/>
      <c r="HW78" s="159"/>
      <c r="HX78" s="159"/>
      <c r="HY78" s="159"/>
      <c r="HZ78" s="159"/>
      <c r="IA78" s="159"/>
      <c r="IB78" s="159"/>
      <c r="IC78" s="159"/>
      <c r="ID78" s="159"/>
      <c r="IE78" s="159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9" t="str">
        <f>データ!$B$11</f>
        <v>H27</v>
      </c>
      <c r="JK78" s="159"/>
      <c r="JL78" s="159"/>
      <c r="JM78" s="159"/>
      <c r="JN78" s="159"/>
      <c r="JO78" s="159"/>
      <c r="JP78" s="159"/>
      <c r="JQ78" s="159"/>
      <c r="JR78" s="159"/>
      <c r="JS78" s="159"/>
      <c r="JT78" s="159"/>
      <c r="JU78" s="159"/>
      <c r="JV78" s="159"/>
      <c r="JW78" s="159"/>
      <c r="JX78" s="159"/>
      <c r="JY78" s="159"/>
      <c r="JZ78" s="159"/>
      <c r="KA78" s="159"/>
      <c r="KB78" s="159"/>
      <c r="KC78" s="159" t="str">
        <f>データ!$C$11</f>
        <v>H28</v>
      </c>
      <c r="KD78" s="159"/>
      <c r="KE78" s="159"/>
      <c r="KF78" s="159"/>
      <c r="KG78" s="159"/>
      <c r="KH78" s="159"/>
      <c r="KI78" s="159"/>
      <c r="KJ78" s="159"/>
      <c r="KK78" s="159"/>
      <c r="KL78" s="159"/>
      <c r="KM78" s="159"/>
      <c r="KN78" s="159"/>
      <c r="KO78" s="159"/>
      <c r="KP78" s="159"/>
      <c r="KQ78" s="159"/>
      <c r="KR78" s="159"/>
      <c r="KS78" s="159"/>
      <c r="KT78" s="159"/>
      <c r="KU78" s="159"/>
      <c r="KV78" s="159" t="str">
        <f>データ!$D$11</f>
        <v>H29</v>
      </c>
      <c r="KW78" s="159"/>
      <c r="KX78" s="159"/>
      <c r="KY78" s="159"/>
      <c r="KZ78" s="159"/>
      <c r="LA78" s="159"/>
      <c r="LB78" s="159"/>
      <c r="LC78" s="159"/>
      <c r="LD78" s="159"/>
      <c r="LE78" s="159"/>
      <c r="LF78" s="159"/>
      <c r="LG78" s="159"/>
      <c r="LH78" s="159"/>
      <c r="LI78" s="159"/>
      <c r="LJ78" s="159"/>
      <c r="LK78" s="159"/>
      <c r="LL78" s="159"/>
      <c r="LM78" s="159"/>
      <c r="LN78" s="159"/>
      <c r="LO78" s="159" t="str">
        <f>データ!$E$11</f>
        <v>H30</v>
      </c>
      <c r="LP78" s="159"/>
      <c r="LQ78" s="159"/>
      <c r="LR78" s="159"/>
      <c r="LS78" s="159"/>
      <c r="LT78" s="159"/>
      <c r="LU78" s="159"/>
      <c r="LV78" s="159"/>
      <c r="LW78" s="159"/>
      <c r="LX78" s="159"/>
      <c r="LY78" s="159"/>
      <c r="LZ78" s="159"/>
      <c r="MA78" s="159"/>
      <c r="MB78" s="159"/>
      <c r="MC78" s="159"/>
      <c r="MD78" s="159"/>
      <c r="ME78" s="159"/>
      <c r="MF78" s="159"/>
      <c r="MG78" s="159"/>
      <c r="MH78" s="159" t="str">
        <f>データ!$F$11</f>
        <v>R01</v>
      </c>
      <c r="MI78" s="159"/>
      <c r="MJ78" s="159"/>
      <c r="MK78" s="159"/>
      <c r="ML78" s="159"/>
      <c r="MM78" s="159"/>
      <c r="MN78" s="159"/>
      <c r="MO78" s="159"/>
      <c r="MP78" s="159"/>
      <c r="MQ78" s="159"/>
      <c r="MR78" s="159"/>
      <c r="MS78" s="159"/>
      <c r="MT78" s="159"/>
      <c r="MU78" s="159"/>
      <c r="MV78" s="159"/>
      <c r="MW78" s="159"/>
      <c r="MX78" s="159"/>
      <c r="MY78" s="159"/>
      <c r="MZ78" s="159"/>
      <c r="NA78" s="5"/>
      <c r="NB78" s="5"/>
      <c r="NC78" s="5"/>
      <c r="ND78" s="5"/>
      <c r="NE78" s="5"/>
      <c r="NF78" s="5"/>
      <c r="NG78" s="39"/>
      <c r="NH78" s="27"/>
      <c r="NI78" s="2"/>
      <c r="NJ78" s="153"/>
      <c r="NK78" s="154"/>
      <c r="NL78" s="154"/>
      <c r="NM78" s="154"/>
      <c r="NN78" s="154"/>
      <c r="NO78" s="154"/>
      <c r="NP78" s="154"/>
      <c r="NQ78" s="154"/>
      <c r="NR78" s="154"/>
      <c r="NS78" s="154"/>
      <c r="NT78" s="154"/>
      <c r="NU78" s="154"/>
      <c r="NV78" s="154"/>
      <c r="NW78" s="154"/>
      <c r="NX78" s="155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60" t="s">
        <v>56</v>
      </c>
      <c r="K79" s="161"/>
      <c r="L79" s="161"/>
      <c r="M79" s="161"/>
      <c r="N79" s="161"/>
      <c r="O79" s="161"/>
      <c r="P79" s="161"/>
      <c r="Q79" s="161"/>
      <c r="R79" s="161"/>
      <c r="S79" s="161"/>
      <c r="T79" s="162"/>
      <c r="U79" s="163">
        <f>データ!DR7</f>
        <v>58.2</v>
      </c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>
        <f>データ!DS7</f>
        <v>58.6</v>
      </c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>
        <f>データ!DT7</f>
        <v>60.9</v>
      </c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>
        <f>データ!DU7</f>
        <v>64.5</v>
      </c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>
        <f>データ!DV7</f>
        <v>68.099999999999994</v>
      </c>
      <c r="CT79" s="163"/>
      <c r="CU79" s="163"/>
      <c r="CV79" s="163"/>
      <c r="CW79" s="163"/>
      <c r="CX79" s="163"/>
      <c r="CY79" s="163"/>
      <c r="CZ79" s="163"/>
      <c r="DA79" s="163"/>
      <c r="DB79" s="163"/>
      <c r="DC79" s="163"/>
      <c r="DD79" s="163"/>
      <c r="DE79" s="163"/>
      <c r="DF79" s="163"/>
      <c r="DG79" s="163"/>
      <c r="DH79" s="163"/>
      <c r="DI79" s="163"/>
      <c r="DJ79" s="163"/>
      <c r="DK79" s="16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60" t="s">
        <v>56</v>
      </c>
      <c r="EE79" s="161"/>
      <c r="EF79" s="161"/>
      <c r="EG79" s="161"/>
      <c r="EH79" s="161"/>
      <c r="EI79" s="161"/>
      <c r="EJ79" s="161"/>
      <c r="EK79" s="161"/>
      <c r="EL79" s="161"/>
      <c r="EM79" s="161"/>
      <c r="EN79" s="162"/>
      <c r="EO79" s="163">
        <f>データ!EC7</f>
        <v>68.900000000000006</v>
      </c>
      <c r="EP79" s="163"/>
      <c r="EQ79" s="163"/>
      <c r="ER79" s="163"/>
      <c r="ES79" s="163"/>
      <c r="ET79" s="163"/>
      <c r="EU79" s="163"/>
      <c r="EV79" s="163"/>
      <c r="EW79" s="163"/>
      <c r="EX79" s="163"/>
      <c r="EY79" s="163"/>
      <c r="EZ79" s="163"/>
      <c r="FA79" s="163"/>
      <c r="FB79" s="163"/>
      <c r="FC79" s="163"/>
      <c r="FD79" s="163"/>
      <c r="FE79" s="163"/>
      <c r="FF79" s="163"/>
      <c r="FG79" s="163"/>
      <c r="FH79" s="163">
        <f>データ!ED7</f>
        <v>64.2</v>
      </c>
      <c r="FI79" s="163"/>
      <c r="FJ79" s="163"/>
      <c r="FK79" s="163"/>
      <c r="FL79" s="163"/>
      <c r="FM79" s="163"/>
      <c r="FN79" s="163"/>
      <c r="FO79" s="163"/>
      <c r="FP79" s="163"/>
      <c r="FQ79" s="163"/>
      <c r="FR79" s="163"/>
      <c r="FS79" s="163"/>
      <c r="FT79" s="163"/>
      <c r="FU79" s="163"/>
      <c r="FV79" s="163"/>
      <c r="FW79" s="163"/>
      <c r="FX79" s="163"/>
      <c r="FY79" s="163"/>
      <c r="FZ79" s="163"/>
      <c r="GA79" s="163">
        <f>データ!EE7</f>
        <v>65.3</v>
      </c>
      <c r="GB79" s="163"/>
      <c r="GC79" s="163"/>
      <c r="GD79" s="163"/>
      <c r="GE79" s="163"/>
      <c r="GF79" s="163"/>
      <c r="GG79" s="163"/>
      <c r="GH79" s="163"/>
      <c r="GI79" s="163"/>
      <c r="GJ79" s="163"/>
      <c r="GK79" s="163"/>
      <c r="GL79" s="163"/>
      <c r="GM79" s="163"/>
      <c r="GN79" s="163"/>
      <c r="GO79" s="163"/>
      <c r="GP79" s="163"/>
      <c r="GQ79" s="163"/>
      <c r="GR79" s="163"/>
      <c r="GS79" s="163"/>
      <c r="GT79" s="163">
        <f>データ!EF7</f>
        <v>70.5</v>
      </c>
      <c r="GU79" s="163"/>
      <c r="GV79" s="163"/>
      <c r="GW79" s="163"/>
      <c r="GX79" s="163"/>
      <c r="GY79" s="163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3"/>
      <c r="HK79" s="163"/>
      <c r="HL79" s="163"/>
      <c r="HM79" s="163">
        <f>データ!EG7</f>
        <v>75.7</v>
      </c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60" t="s">
        <v>56</v>
      </c>
      <c r="IZ79" s="161"/>
      <c r="JA79" s="161"/>
      <c r="JB79" s="161"/>
      <c r="JC79" s="161"/>
      <c r="JD79" s="161"/>
      <c r="JE79" s="161"/>
      <c r="JF79" s="161"/>
      <c r="JG79" s="161"/>
      <c r="JH79" s="161"/>
      <c r="JI79" s="162"/>
      <c r="JJ79" s="164">
        <f>データ!EN7</f>
        <v>31174123</v>
      </c>
      <c r="JK79" s="164"/>
      <c r="JL79" s="164"/>
      <c r="JM79" s="164"/>
      <c r="JN79" s="164"/>
      <c r="JO79" s="164"/>
      <c r="JP79" s="164"/>
      <c r="JQ79" s="164"/>
      <c r="JR79" s="164"/>
      <c r="JS79" s="164"/>
      <c r="JT79" s="164"/>
      <c r="JU79" s="164"/>
      <c r="JV79" s="164"/>
      <c r="JW79" s="164"/>
      <c r="JX79" s="164"/>
      <c r="JY79" s="164"/>
      <c r="JZ79" s="164"/>
      <c r="KA79" s="164"/>
      <c r="KB79" s="164"/>
      <c r="KC79" s="164">
        <f>データ!EO7</f>
        <v>32673385</v>
      </c>
      <c r="KD79" s="164"/>
      <c r="KE79" s="164"/>
      <c r="KF79" s="164"/>
      <c r="KG79" s="164"/>
      <c r="KH79" s="164"/>
      <c r="KI79" s="164"/>
      <c r="KJ79" s="164"/>
      <c r="KK79" s="164"/>
      <c r="KL79" s="164"/>
      <c r="KM79" s="164"/>
      <c r="KN79" s="164"/>
      <c r="KO79" s="164"/>
      <c r="KP79" s="164"/>
      <c r="KQ79" s="164"/>
      <c r="KR79" s="164"/>
      <c r="KS79" s="164"/>
      <c r="KT79" s="164"/>
      <c r="KU79" s="164"/>
      <c r="KV79" s="164">
        <f>データ!EP7</f>
        <v>33212532</v>
      </c>
      <c r="KW79" s="164"/>
      <c r="KX79" s="164"/>
      <c r="KY79" s="164"/>
      <c r="KZ79" s="164"/>
      <c r="LA79" s="164"/>
      <c r="LB79" s="164"/>
      <c r="LC79" s="164"/>
      <c r="LD79" s="164"/>
      <c r="LE79" s="164"/>
      <c r="LF79" s="164"/>
      <c r="LG79" s="164"/>
      <c r="LH79" s="164"/>
      <c r="LI79" s="164"/>
      <c r="LJ79" s="164"/>
      <c r="LK79" s="164"/>
      <c r="LL79" s="164"/>
      <c r="LM79" s="164"/>
      <c r="LN79" s="164"/>
      <c r="LO79" s="164">
        <f>データ!EQ7</f>
        <v>41597284</v>
      </c>
      <c r="LP79" s="164"/>
      <c r="LQ79" s="164"/>
      <c r="LR79" s="164"/>
      <c r="LS79" s="164"/>
      <c r="LT79" s="164"/>
      <c r="LU79" s="164"/>
      <c r="LV79" s="164"/>
      <c r="LW79" s="164"/>
      <c r="LX79" s="164"/>
      <c r="LY79" s="164"/>
      <c r="LZ79" s="164"/>
      <c r="MA79" s="164"/>
      <c r="MB79" s="164"/>
      <c r="MC79" s="164"/>
      <c r="MD79" s="164"/>
      <c r="ME79" s="164"/>
      <c r="MF79" s="164"/>
      <c r="MG79" s="164"/>
      <c r="MH79" s="164">
        <f>データ!ER7</f>
        <v>41917841</v>
      </c>
      <c r="MI79" s="164"/>
      <c r="MJ79" s="164"/>
      <c r="MK79" s="164"/>
      <c r="ML79" s="164"/>
      <c r="MM79" s="164"/>
      <c r="MN79" s="164"/>
      <c r="MO79" s="164"/>
      <c r="MP79" s="164"/>
      <c r="MQ79" s="164"/>
      <c r="MR79" s="164"/>
      <c r="MS79" s="164"/>
      <c r="MT79" s="164"/>
      <c r="MU79" s="164"/>
      <c r="MV79" s="164"/>
      <c r="MW79" s="164"/>
      <c r="MX79" s="164"/>
      <c r="MY79" s="164"/>
      <c r="MZ79" s="164"/>
      <c r="NA79" s="5"/>
      <c r="NB79" s="5"/>
      <c r="NC79" s="5"/>
      <c r="ND79" s="5"/>
      <c r="NE79" s="5"/>
      <c r="NF79" s="5"/>
      <c r="NG79" s="39"/>
      <c r="NH79" s="27"/>
      <c r="NI79" s="2"/>
      <c r="NJ79" s="153"/>
      <c r="NK79" s="154"/>
      <c r="NL79" s="154"/>
      <c r="NM79" s="154"/>
      <c r="NN79" s="154"/>
      <c r="NO79" s="154"/>
      <c r="NP79" s="154"/>
      <c r="NQ79" s="154"/>
      <c r="NR79" s="154"/>
      <c r="NS79" s="154"/>
      <c r="NT79" s="154"/>
      <c r="NU79" s="154"/>
      <c r="NV79" s="154"/>
      <c r="NW79" s="154"/>
      <c r="NX79" s="15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60" t="s">
        <v>58</v>
      </c>
      <c r="K80" s="161"/>
      <c r="L80" s="161"/>
      <c r="M80" s="161"/>
      <c r="N80" s="161"/>
      <c r="O80" s="161"/>
      <c r="P80" s="161"/>
      <c r="Q80" s="161"/>
      <c r="R80" s="161"/>
      <c r="S80" s="161"/>
      <c r="T80" s="162"/>
      <c r="U80" s="163">
        <f>データ!DW7</f>
        <v>52.4</v>
      </c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>
        <f>データ!DX7</f>
        <v>52.5</v>
      </c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>
        <f>データ!DY7</f>
        <v>53.5</v>
      </c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>
        <f>データ!DZ7</f>
        <v>56.1</v>
      </c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3"/>
      <c r="CQ80" s="163"/>
      <c r="CR80" s="163"/>
      <c r="CS80" s="163">
        <f>データ!EA7</f>
        <v>56.4</v>
      </c>
      <c r="CT80" s="163"/>
      <c r="CU80" s="163"/>
      <c r="CV80" s="163"/>
      <c r="CW80" s="163"/>
      <c r="CX80" s="163"/>
      <c r="CY80" s="163"/>
      <c r="CZ80" s="163"/>
      <c r="DA80" s="163"/>
      <c r="DB80" s="163"/>
      <c r="DC80" s="163"/>
      <c r="DD80" s="163"/>
      <c r="DE80" s="163"/>
      <c r="DF80" s="163"/>
      <c r="DG80" s="163"/>
      <c r="DH80" s="163"/>
      <c r="DI80" s="163"/>
      <c r="DJ80" s="163"/>
      <c r="DK80" s="16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60" t="s">
        <v>58</v>
      </c>
      <c r="EE80" s="161"/>
      <c r="EF80" s="161"/>
      <c r="EG80" s="161"/>
      <c r="EH80" s="161"/>
      <c r="EI80" s="161"/>
      <c r="EJ80" s="161"/>
      <c r="EK80" s="161"/>
      <c r="EL80" s="161"/>
      <c r="EM80" s="161"/>
      <c r="EN80" s="162"/>
      <c r="EO80" s="163">
        <f>データ!EH7</f>
        <v>69.2</v>
      </c>
      <c r="EP80" s="163"/>
      <c r="EQ80" s="163"/>
      <c r="ER80" s="163"/>
      <c r="ES80" s="163"/>
      <c r="ET80" s="163"/>
      <c r="EU80" s="163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>
        <f>データ!EI7</f>
        <v>69.7</v>
      </c>
      <c r="FI80" s="163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3"/>
      <c r="FW80" s="163"/>
      <c r="FX80" s="163"/>
      <c r="FY80" s="163"/>
      <c r="FZ80" s="163"/>
      <c r="GA80" s="163">
        <f>データ!EJ7</f>
        <v>71.3</v>
      </c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>
        <f>データ!EK7</f>
        <v>73.2</v>
      </c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>
        <f>データ!EL7</f>
        <v>73.400000000000006</v>
      </c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60" t="s">
        <v>58</v>
      </c>
      <c r="IZ80" s="161"/>
      <c r="JA80" s="161"/>
      <c r="JB80" s="161"/>
      <c r="JC80" s="161"/>
      <c r="JD80" s="161"/>
      <c r="JE80" s="161"/>
      <c r="JF80" s="161"/>
      <c r="JG80" s="161"/>
      <c r="JH80" s="161"/>
      <c r="JI80" s="162"/>
      <c r="JJ80" s="164">
        <f>データ!ES7</f>
        <v>35730958</v>
      </c>
      <c r="JK80" s="164"/>
      <c r="JL80" s="164"/>
      <c r="JM80" s="164"/>
      <c r="JN80" s="164"/>
      <c r="JO80" s="164"/>
      <c r="JP80" s="164"/>
      <c r="JQ80" s="164"/>
      <c r="JR80" s="164"/>
      <c r="JS80" s="164"/>
      <c r="JT80" s="164"/>
      <c r="JU80" s="164"/>
      <c r="JV80" s="164"/>
      <c r="JW80" s="164"/>
      <c r="JX80" s="164"/>
      <c r="JY80" s="164"/>
      <c r="JZ80" s="164"/>
      <c r="KA80" s="164"/>
      <c r="KB80" s="164"/>
      <c r="KC80" s="164">
        <f>データ!ET7</f>
        <v>37752628</v>
      </c>
      <c r="KD80" s="164"/>
      <c r="KE80" s="164"/>
      <c r="KF80" s="164"/>
      <c r="KG80" s="164"/>
      <c r="KH80" s="164"/>
      <c r="KI80" s="164"/>
      <c r="KJ80" s="164"/>
      <c r="KK80" s="164"/>
      <c r="KL80" s="164"/>
      <c r="KM80" s="164"/>
      <c r="KN80" s="164"/>
      <c r="KO80" s="164"/>
      <c r="KP80" s="164"/>
      <c r="KQ80" s="164"/>
      <c r="KR80" s="164"/>
      <c r="KS80" s="164"/>
      <c r="KT80" s="164"/>
      <c r="KU80" s="164"/>
      <c r="KV80" s="164">
        <f>データ!EU7</f>
        <v>39094598</v>
      </c>
      <c r="KW80" s="164"/>
      <c r="KX80" s="164"/>
      <c r="KY80" s="164"/>
      <c r="KZ80" s="164"/>
      <c r="LA80" s="164"/>
      <c r="LB80" s="164"/>
      <c r="LC80" s="164"/>
      <c r="LD80" s="164"/>
      <c r="LE80" s="164"/>
      <c r="LF80" s="164"/>
      <c r="LG80" s="164"/>
      <c r="LH80" s="164"/>
      <c r="LI80" s="164"/>
      <c r="LJ80" s="164"/>
      <c r="LK80" s="164"/>
      <c r="LL80" s="164"/>
      <c r="LM80" s="164"/>
      <c r="LN80" s="164"/>
      <c r="LO80" s="164">
        <f>データ!EV7</f>
        <v>38744035</v>
      </c>
      <c r="LP80" s="164"/>
      <c r="LQ80" s="164"/>
      <c r="LR80" s="164"/>
      <c r="LS80" s="164"/>
      <c r="LT80" s="164"/>
      <c r="LU80" s="164"/>
      <c r="LV80" s="164"/>
      <c r="LW80" s="164"/>
      <c r="LX80" s="164"/>
      <c r="LY80" s="164"/>
      <c r="LZ80" s="164"/>
      <c r="MA80" s="164"/>
      <c r="MB80" s="164"/>
      <c r="MC80" s="164"/>
      <c r="MD80" s="164"/>
      <c r="ME80" s="164"/>
      <c r="MF80" s="164"/>
      <c r="MG80" s="164"/>
      <c r="MH80" s="164">
        <f>データ!EW7</f>
        <v>40117620</v>
      </c>
      <c r="MI80" s="164"/>
      <c r="MJ80" s="164"/>
      <c r="MK80" s="164"/>
      <c r="ML80" s="164"/>
      <c r="MM80" s="164"/>
      <c r="MN80" s="164"/>
      <c r="MO80" s="164"/>
      <c r="MP80" s="164"/>
      <c r="MQ80" s="164"/>
      <c r="MR80" s="164"/>
      <c r="MS80" s="164"/>
      <c r="MT80" s="164"/>
      <c r="MU80" s="164"/>
      <c r="MV80" s="164"/>
      <c r="MW80" s="164"/>
      <c r="MX80" s="164"/>
      <c r="MY80" s="164"/>
      <c r="MZ80" s="164"/>
      <c r="NA80" s="5"/>
      <c r="NB80" s="5"/>
      <c r="NC80" s="5"/>
      <c r="ND80" s="5"/>
      <c r="NE80" s="5"/>
      <c r="NF80" s="5"/>
      <c r="NG80" s="39"/>
      <c r="NH80" s="27"/>
      <c r="NI80" s="2"/>
      <c r="NJ80" s="153"/>
      <c r="NK80" s="154"/>
      <c r="NL80" s="154"/>
      <c r="NM80" s="154"/>
      <c r="NN80" s="154"/>
      <c r="NO80" s="154"/>
      <c r="NP80" s="154"/>
      <c r="NQ80" s="154"/>
      <c r="NR80" s="154"/>
      <c r="NS80" s="154"/>
      <c r="NT80" s="154"/>
      <c r="NU80" s="154"/>
      <c r="NV80" s="154"/>
      <c r="NW80" s="154"/>
      <c r="NX80" s="15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53"/>
      <c r="NK81" s="154"/>
      <c r="NL81" s="154"/>
      <c r="NM81" s="154"/>
      <c r="NN81" s="154"/>
      <c r="NO81" s="154"/>
      <c r="NP81" s="154"/>
      <c r="NQ81" s="154"/>
      <c r="NR81" s="154"/>
      <c r="NS81" s="154"/>
      <c r="NT81" s="154"/>
      <c r="NU81" s="154"/>
      <c r="NV81" s="154"/>
      <c r="NW81" s="154"/>
      <c r="NX81" s="15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53"/>
      <c r="NK82" s="154"/>
      <c r="NL82" s="154"/>
      <c r="NM82" s="154"/>
      <c r="NN82" s="154"/>
      <c r="NO82" s="154"/>
      <c r="NP82" s="154"/>
      <c r="NQ82" s="154"/>
      <c r="NR82" s="154"/>
      <c r="NS82" s="154"/>
      <c r="NT82" s="154"/>
      <c r="NU82" s="154"/>
      <c r="NV82" s="154"/>
      <c r="NW82" s="154"/>
      <c r="NX82" s="15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53"/>
      <c r="NK83" s="154"/>
      <c r="NL83" s="154"/>
      <c r="NM83" s="154"/>
      <c r="NN83" s="154"/>
      <c r="NO83" s="154"/>
      <c r="NP83" s="154"/>
      <c r="NQ83" s="154"/>
      <c r="NR83" s="154"/>
      <c r="NS83" s="154"/>
      <c r="NT83" s="154"/>
      <c r="NU83" s="154"/>
      <c r="NV83" s="154"/>
      <c r="NW83" s="154"/>
      <c r="NX83" s="155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6"/>
      <c r="NK84" s="157"/>
      <c r="NL84" s="157"/>
      <c r="NM84" s="157"/>
      <c r="NN84" s="157"/>
      <c r="NO84" s="157"/>
      <c r="NP84" s="157"/>
      <c r="NQ84" s="157"/>
      <c r="NR84" s="157"/>
      <c r="NS84" s="157"/>
      <c r="NT84" s="157"/>
      <c r="NU84" s="157"/>
      <c r="NV84" s="157"/>
      <c r="NW84" s="157"/>
      <c r="NX84" s="158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92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IsF87Nf8MoyUv0aBsW2rujzbhWMqawleU3i4V9CnAH2bE6clsG+nIndESgwZ4ky53Fk9s7wKq6Q88ZdRzEdzyg==" saltValue="oHKMM4L8R2+pjHA5VEWh+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104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70" t="s">
        <v>106</v>
      </c>
      <c r="AI4" s="171"/>
      <c r="AJ4" s="171"/>
      <c r="AK4" s="171"/>
      <c r="AL4" s="171"/>
      <c r="AM4" s="171"/>
      <c r="AN4" s="171"/>
      <c r="AO4" s="171"/>
      <c r="AP4" s="171"/>
      <c r="AQ4" s="171"/>
      <c r="AR4" s="172"/>
      <c r="AS4" s="166" t="s">
        <v>107</v>
      </c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6" t="s">
        <v>108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70" t="s">
        <v>109</v>
      </c>
      <c r="BP4" s="171"/>
      <c r="BQ4" s="171"/>
      <c r="BR4" s="171"/>
      <c r="BS4" s="171"/>
      <c r="BT4" s="171"/>
      <c r="BU4" s="171"/>
      <c r="BV4" s="171"/>
      <c r="BW4" s="171"/>
      <c r="BX4" s="171"/>
      <c r="BY4" s="172"/>
      <c r="BZ4" s="165" t="s">
        <v>110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6" t="s">
        <v>111</v>
      </c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 t="s">
        <v>112</v>
      </c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 t="s">
        <v>113</v>
      </c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70" t="s">
        <v>114</v>
      </c>
      <c r="DS4" s="171"/>
      <c r="DT4" s="171"/>
      <c r="DU4" s="171"/>
      <c r="DV4" s="171"/>
      <c r="DW4" s="171"/>
      <c r="DX4" s="171"/>
      <c r="DY4" s="171"/>
      <c r="DZ4" s="171"/>
      <c r="EA4" s="171"/>
      <c r="EB4" s="172"/>
      <c r="EC4" s="165" t="s">
        <v>115</v>
      </c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 t="s">
        <v>116</v>
      </c>
      <c r="EO4" s="165"/>
      <c r="EP4" s="165"/>
      <c r="EQ4" s="165"/>
      <c r="ER4" s="165"/>
      <c r="ES4" s="165"/>
      <c r="ET4" s="165"/>
      <c r="EU4" s="165"/>
      <c r="EV4" s="165"/>
      <c r="EW4" s="165"/>
      <c r="EX4" s="165"/>
    </row>
    <row r="5" spans="1:154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141</v>
      </c>
      <c r="AU5" s="62" t="s">
        <v>142</v>
      </c>
      <c r="AV5" s="62" t="s">
        <v>152</v>
      </c>
      <c r="AW5" s="62" t="s">
        <v>153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154</v>
      </c>
      <c r="BE5" s="62" t="s">
        <v>155</v>
      </c>
      <c r="BF5" s="62" t="s">
        <v>156</v>
      </c>
      <c r="BG5" s="62" t="s">
        <v>143</v>
      </c>
      <c r="BH5" s="62" t="s">
        <v>153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154</v>
      </c>
      <c r="BP5" s="62" t="s">
        <v>141</v>
      </c>
      <c r="BQ5" s="62" t="s">
        <v>142</v>
      </c>
      <c r="BR5" s="62" t="s">
        <v>143</v>
      </c>
      <c r="BS5" s="62" t="s">
        <v>153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154</v>
      </c>
      <c r="CA5" s="62" t="s">
        <v>155</v>
      </c>
      <c r="CB5" s="62" t="s">
        <v>156</v>
      </c>
      <c r="CC5" s="62" t="s">
        <v>143</v>
      </c>
      <c r="CD5" s="62" t="s">
        <v>144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140</v>
      </c>
      <c r="CL5" s="62" t="s">
        <v>157</v>
      </c>
      <c r="CM5" s="62" t="s">
        <v>142</v>
      </c>
      <c r="CN5" s="62" t="s">
        <v>143</v>
      </c>
      <c r="CO5" s="62" t="s">
        <v>144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154</v>
      </c>
      <c r="CW5" s="62" t="s">
        <v>155</v>
      </c>
      <c r="CX5" s="62" t="s">
        <v>156</v>
      </c>
      <c r="CY5" s="62" t="s">
        <v>158</v>
      </c>
      <c r="CZ5" s="62" t="s">
        <v>144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154</v>
      </c>
      <c r="DH5" s="62" t="s">
        <v>141</v>
      </c>
      <c r="DI5" s="62" t="s">
        <v>142</v>
      </c>
      <c r="DJ5" s="62" t="s">
        <v>152</v>
      </c>
      <c r="DK5" s="62" t="s">
        <v>159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157</v>
      </c>
      <c r="DT5" s="62" t="s">
        <v>156</v>
      </c>
      <c r="DU5" s="62" t="s">
        <v>143</v>
      </c>
      <c r="DV5" s="62" t="s">
        <v>159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140</v>
      </c>
      <c r="ED5" s="62" t="s">
        <v>157</v>
      </c>
      <c r="EE5" s="62" t="s">
        <v>156</v>
      </c>
      <c r="EF5" s="62" t="s">
        <v>152</v>
      </c>
      <c r="EG5" s="62" t="s">
        <v>153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160</v>
      </c>
      <c r="EN5" s="62" t="s">
        <v>140</v>
      </c>
      <c r="EO5" s="62" t="s">
        <v>155</v>
      </c>
      <c r="EP5" s="62" t="s">
        <v>142</v>
      </c>
      <c r="EQ5" s="62" t="s">
        <v>152</v>
      </c>
      <c r="ER5" s="62" t="s">
        <v>153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>
      <c r="A6" s="48" t="s">
        <v>161</v>
      </c>
      <c r="B6" s="63">
        <f>B8</f>
        <v>2019</v>
      </c>
      <c r="C6" s="63">
        <f t="shared" ref="C6:M6" si="2">C8</f>
        <v>382141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67" t="str">
        <f>IF(H8&lt;&gt;I8,H8,"")&amp;IF(I8&lt;&gt;J8,I8,"")&amp;"　"&amp;J8</f>
        <v>愛媛県西予市　市立野村病院</v>
      </c>
      <c r="I6" s="168"/>
      <c r="J6" s="169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9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へ 輪</v>
      </c>
      <c r="U6" s="64">
        <f>U8</f>
        <v>37248</v>
      </c>
      <c r="V6" s="64">
        <f>V8</f>
        <v>6782</v>
      </c>
      <c r="W6" s="63" t="str">
        <f>W8</f>
        <v>第１種該当</v>
      </c>
      <c r="X6" s="63" t="str">
        <f t="shared" si="3"/>
        <v>１０：１</v>
      </c>
      <c r="Y6" s="64">
        <f t="shared" si="3"/>
        <v>88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88</v>
      </c>
      <c r="AE6" s="64">
        <f t="shared" si="3"/>
        <v>88</v>
      </c>
      <c r="AF6" s="64" t="str">
        <f t="shared" si="3"/>
        <v>-</v>
      </c>
      <c r="AG6" s="64">
        <f t="shared" si="3"/>
        <v>88</v>
      </c>
      <c r="AH6" s="65">
        <f>IF(AH8="-",NA(),AH8)</f>
        <v>90.5</v>
      </c>
      <c r="AI6" s="65">
        <f t="shared" ref="AI6:AQ6" si="4">IF(AI8="-",NA(),AI8)</f>
        <v>97.2</v>
      </c>
      <c r="AJ6" s="65">
        <f t="shared" si="4"/>
        <v>92.1</v>
      </c>
      <c r="AK6" s="65">
        <f t="shared" si="4"/>
        <v>102.2</v>
      </c>
      <c r="AL6" s="65">
        <f t="shared" si="4"/>
        <v>100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97.5</v>
      </c>
      <c r="AQ6" s="65">
        <f t="shared" si="4"/>
        <v>97.7</v>
      </c>
      <c r="AR6" s="65" t="str">
        <f>IF(AR8="-","【-】","【"&amp;SUBSTITUTE(TEXT(AR8,"#,##0.0"),"-","△")&amp;"】")</f>
        <v>【98.2】</v>
      </c>
      <c r="AS6" s="65">
        <f>IF(AS8="-",NA(),AS8)</f>
        <v>87.2</v>
      </c>
      <c r="AT6" s="65">
        <f t="shared" ref="AT6:BB6" si="5">IF(AT8="-",NA(),AT8)</f>
        <v>92.1</v>
      </c>
      <c r="AU6" s="65">
        <f t="shared" si="5"/>
        <v>85.4</v>
      </c>
      <c r="AV6" s="65">
        <f t="shared" si="5"/>
        <v>86</v>
      </c>
      <c r="AW6" s="65">
        <f t="shared" si="5"/>
        <v>83.5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77</v>
      </c>
      <c r="BB6" s="65">
        <f t="shared" si="5"/>
        <v>77.099999999999994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</v>
      </c>
      <c r="BM6" s="65">
        <f t="shared" si="6"/>
        <v>118.8</v>
      </c>
      <c r="BN6" s="65" t="str">
        <f>IF(BN8="-","【-】","【"&amp;SUBSTITUTE(TEXT(BN8,"#,##0.0"),"-","△")&amp;"】")</f>
        <v>【59.6】</v>
      </c>
      <c r="BO6" s="65">
        <f>IF(BO8="-",NA(),BO8)</f>
        <v>70.900000000000006</v>
      </c>
      <c r="BP6" s="65">
        <f t="shared" ref="BP6:BX6" si="7">IF(BP8="-",NA(),BP8)</f>
        <v>76.099999999999994</v>
      </c>
      <c r="BQ6" s="65">
        <f t="shared" si="7"/>
        <v>72.2</v>
      </c>
      <c r="BR6" s="65">
        <f t="shared" si="7"/>
        <v>84.5</v>
      </c>
      <c r="BS6" s="65">
        <f t="shared" si="7"/>
        <v>79.900000000000006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66.900000000000006</v>
      </c>
      <c r="BX6" s="65">
        <f t="shared" si="7"/>
        <v>66.099999999999994</v>
      </c>
      <c r="BY6" s="65" t="str">
        <f>IF(BY8="-","【-】","【"&amp;SUBSTITUTE(TEXT(BY8,"#,##0.0"),"-","△")&amp;"】")</f>
        <v>【74.7】</v>
      </c>
      <c r="BZ6" s="66">
        <f>IF(BZ8="-",NA(),BZ8)</f>
        <v>29371</v>
      </c>
      <c r="CA6" s="66">
        <f t="shared" ref="CA6:CI6" si="8">IF(CA8="-",NA(),CA8)</f>
        <v>29907</v>
      </c>
      <c r="CB6" s="66">
        <f t="shared" si="8"/>
        <v>29796</v>
      </c>
      <c r="CC6" s="66">
        <f t="shared" si="8"/>
        <v>31969</v>
      </c>
      <c r="CD6" s="66">
        <f t="shared" si="8"/>
        <v>33030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25711</v>
      </c>
      <c r="CI6" s="66">
        <f t="shared" si="8"/>
        <v>26415</v>
      </c>
      <c r="CJ6" s="65" t="str">
        <f>IF(CJ8="-","【-】","【"&amp;SUBSTITUTE(TEXT(CJ8,"#,##0"),"-","△")&amp;"】")</f>
        <v>【53,621】</v>
      </c>
      <c r="CK6" s="66">
        <f>IF(CK8="-",NA(),CK8)</f>
        <v>5882</v>
      </c>
      <c r="CL6" s="66">
        <f t="shared" ref="CL6:CT6" si="9">IF(CL8="-",NA(),CL8)</f>
        <v>6360</v>
      </c>
      <c r="CM6" s="66">
        <f t="shared" si="9"/>
        <v>6920</v>
      </c>
      <c r="CN6" s="66">
        <f t="shared" si="9"/>
        <v>7698</v>
      </c>
      <c r="CO6" s="66">
        <f t="shared" si="9"/>
        <v>8476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9060</v>
      </c>
      <c r="CT6" s="66">
        <f t="shared" si="9"/>
        <v>9135</v>
      </c>
      <c r="CU6" s="65" t="str">
        <f>IF(CU8="-","【-】","【"&amp;SUBSTITUTE(TEXT(CU8,"#,##0"),"-","△")&amp;"】")</f>
        <v>【15,586】</v>
      </c>
      <c r="CV6" s="65">
        <f>IF(CV8="-",NA(),CV8)</f>
        <v>63.3</v>
      </c>
      <c r="CW6" s="65">
        <f t="shared" ref="CW6:DE6" si="10">IF(CW8="-",NA(),CW8)</f>
        <v>59.2</v>
      </c>
      <c r="CX6" s="65">
        <f t="shared" si="10"/>
        <v>62.6</v>
      </c>
      <c r="CY6" s="65">
        <f t="shared" si="10"/>
        <v>64.2</v>
      </c>
      <c r="CZ6" s="65">
        <f t="shared" si="10"/>
        <v>65.099999999999994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71.099999999999994</v>
      </c>
      <c r="DE6" s="65">
        <f t="shared" si="10"/>
        <v>72</v>
      </c>
      <c r="DF6" s="65" t="str">
        <f>IF(DF8="-","【-】","【"&amp;SUBSTITUTE(TEXT(DF8,"#,##0.0"),"-","△")&amp;"】")</f>
        <v>【54.6】</v>
      </c>
      <c r="DG6" s="65">
        <f>IF(DG8="-",NA(),DG8)</f>
        <v>14.5</v>
      </c>
      <c r="DH6" s="65">
        <f t="shared" ref="DH6:DP6" si="11">IF(DH8="-",NA(),DH8)</f>
        <v>13.9</v>
      </c>
      <c r="DI6" s="65">
        <f t="shared" si="11"/>
        <v>14.9</v>
      </c>
      <c r="DJ6" s="65">
        <f t="shared" si="11"/>
        <v>14.5</v>
      </c>
      <c r="DK6" s="65">
        <f t="shared" si="11"/>
        <v>17.100000000000001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16.5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58.2</v>
      </c>
      <c r="DS6" s="65">
        <f t="shared" ref="DS6:EA6" si="12">IF(DS8="-",NA(),DS8)</f>
        <v>58.6</v>
      </c>
      <c r="DT6" s="65">
        <f t="shared" si="12"/>
        <v>60.9</v>
      </c>
      <c r="DU6" s="65">
        <f t="shared" si="12"/>
        <v>64.5</v>
      </c>
      <c r="DV6" s="65">
        <f t="shared" si="12"/>
        <v>68.099999999999994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56.1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68.900000000000006</v>
      </c>
      <c r="ED6" s="65">
        <f t="shared" ref="ED6:EL6" si="13">IF(ED8="-",NA(),ED8)</f>
        <v>64.2</v>
      </c>
      <c r="EE6" s="65">
        <f t="shared" si="13"/>
        <v>65.3</v>
      </c>
      <c r="EF6" s="65">
        <f t="shared" si="13"/>
        <v>70.5</v>
      </c>
      <c r="EG6" s="65">
        <f t="shared" si="13"/>
        <v>75.7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73.2</v>
      </c>
      <c r="EL6" s="65">
        <f t="shared" si="13"/>
        <v>73.400000000000006</v>
      </c>
      <c r="EM6" s="65" t="str">
        <f>IF(EM8="-","【-】","【"&amp;SUBSTITUTE(TEXT(EM8,"#,##0.0"),"-","△")&amp;"】")</f>
        <v>【70.0】</v>
      </c>
      <c r="EN6" s="66">
        <f>IF(EN8="-",NA(),EN8)</f>
        <v>31174123</v>
      </c>
      <c r="EO6" s="66">
        <f t="shared" ref="EO6:EW6" si="14">IF(EO8="-",NA(),EO8)</f>
        <v>32673385</v>
      </c>
      <c r="EP6" s="66">
        <f t="shared" si="14"/>
        <v>33212532</v>
      </c>
      <c r="EQ6" s="66">
        <f t="shared" si="14"/>
        <v>41597284</v>
      </c>
      <c r="ER6" s="66">
        <f t="shared" si="14"/>
        <v>41917841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38744035</v>
      </c>
      <c r="EW6" s="66">
        <f t="shared" si="14"/>
        <v>40117620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162</v>
      </c>
      <c r="B7" s="63">
        <f t="shared" ref="B7:AG7" si="15">B8</f>
        <v>2019</v>
      </c>
      <c r="C7" s="63">
        <f t="shared" si="15"/>
        <v>382141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 t="str">
        <f>O8</f>
        <v>非設置</v>
      </c>
      <c r="P7" s="63" t="str">
        <f>P8</f>
        <v>直営</v>
      </c>
      <c r="Q7" s="64">
        <f t="shared" si="15"/>
        <v>9</v>
      </c>
      <c r="R7" s="63" t="str">
        <f t="shared" si="15"/>
        <v>-</v>
      </c>
      <c r="S7" s="63" t="str">
        <f t="shared" si="15"/>
        <v>ド 訓</v>
      </c>
      <c r="T7" s="63" t="str">
        <f t="shared" si="15"/>
        <v>救 へ 輪</v>
      </c>
      <c r="U7" s="64">
        <f>U8</f>
        <v>37248</v>
      </c>
      <c r="V7" s="64">
        <f>V8</f>
        <v>6782</v>
      </c>
      <c r="W7" s="63" t="str">
        <f>W8</f>
        <v>第１種該当</v>
      </c>
      <c r="X7" s="63" t="str">
        <f t="shared" si="15"/>
        <v>１０：１</v>
      </c>
      <c r="Y7" s="64">
        <f t="shared" si="15"/>
        <v>88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88</v>
      </c>
      <c r="AE7" s="64">
        <f t="shared" si="15"/>
        <v>88</v>
      </c>
      <c r="AF7" s="64" t="str">
        <f t="shared" si="15"/>
        <v>-</v>
      </c>
      <c r="AG7" s="64">
        <f t="shared" si="15"/>
        <v>88</v>
      </c>
      <c r="AH7" s="65">
        <f>AH8</f>
        <v>90.5</v>
      </c>
      <c r="AI7" s="65">
        <f t="shared" ref="AI7:AQ7" si="16">AI8</f>
        <v>97.2</v>
      </c>
      <c r="AJ7" s="65">
        <f t="shared" si="16"/>
        <v>92.1</v>
      </c>
      <c r="AK7" s="65">
        <f t="shared" si="16"/>
        <v>102.2</v>
      </c>
      <c r="AL7" s="65">
        <f t="shared" si="16"/>
        <v>100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97.5</v>
      </c>
      <c r="AQ7" s="65">
        <f t="shared" si="16"/>
        <v>97.7</v>
      </c>
      <c r="AR7" s="65"/>
      <c r="AS7" s="65">
        <f>AS8</f>
        <v>87.2</v>
      </c>
      <c r="AT7" s="65">
        <f t="shared" ref="AT7:BB7" si="17">AT8</f>
        <v>92.1</v>
      </c>
      <c r="AU7" s="65">
        <f t="shared" si="17"/>
        <v>85.4</v>
      </c>
      <c r="AV7" s="65">
        <f t="shared" si="17"/>
        <v>86</v>
      </c>
      <c r="AW7" s="65">
        <f t="shared" si="17"/>
        <v>83.5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77</v>
      </c>
      <c r="BB7" s="65">
        <f t="shared" si="17"/>
        <v>77.099999999999994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</v>
      </c>
      <c r="BM7" s="65">
        <f t="shared" si="18"/>
        <v>118.8</v>
      </c>
      <c r="BN7" s="65"/>
      <c r="BO7" s="65">
        <f>BO8</f>
        <v>70.900000000000006</v>
      </c>
      <c r="BP7" s="65">
        <f t="shared" ref="BP7:BX7" si="19">BP8</f>
        <v>76.099999999999994</v>
      </c>
      <c r="BQ7" s="65">
        <f t="shared" si="19"/>
        <v>72.2</v>
      </c>
      <c r="BR7" s="65">
        <f t="shared" si="19"/>
        <v>84.5</v>
      </c>
      <c r="BS7" s="65">
        <f t="shared" si="19"/>
        <v>79.900000000000006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66.900000000000006</v>
      </c>
      <c r="BX7" s="65">
        <f t="shared" si="19"/>
        <v>66.099999999999994</v>
      </c>
      <c r="BY7" s="65"/>
      <c r="BZ7" s="66">
        <f>BZ8</f>
        <v>29371</v>
      </c>
      <c r="CA7" s="66">
        <f t="shared" ref="CA7:CI7" si="20">CA8</f>
        <v>29907</v>
      </c>
      <c r="CB7" s="66">
        <f t="shared" si="20"/>
        <v>29796</v>
      </c>
      <c r="CC7" s="66">
        <f t="shared" si="20"/>
        <v>31969</v>
      </c>
      <c r="CD7" s="66">
        <f t="shared" si="20"/>
        <v>33030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25711</v>
      </c>
      <c r="CI7" s="66">
        <f t="shared" si="20"/>
        <v>26415</v>
      </c>
      <c r="CJ7" s="65"/>
      <c r="CK7" s="66">
        <f>CK8</f>
        <v>5882</v>
      </c>
      <c r="CL7" s="66">
        <f t="shared" ref="CL7:CT7" si="21">CL8</f>
        <v>6360</v>
      </c>
      <c r="CM7" s="66">
        <f t="shared" si="21"/>
        <v>6920</v>
      </c>
      <c r="CN7" s="66">
        <f t="shared" si="21"/>
        <v>7698</v>
      </c>
      <c r="CO7" s="66">
        <f t="shared" si="21"/>
        <v>8476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9060</v>
      </c>
      <c r="CT7" s="66">
        <f t="shared" si="21"/>
        <v>9135</v>
      </c>
      <c r="CU7" s="65"/>
      <c r="CV7" s="65">
        <f>CV8</f>
        <v>63.3</v>
      </c>
      <c r="CW7" s="65">
        <f t="shared" ref="CW7:DE7" si="22">CW8</f>
        <v>59.2</v>
      </c>
      <c r="CX7" s="65">
        <f t="shared" si="22"/>
        <v>62.6</v>
      </c>
      <c r="CY7" s="65">
        <f t="shared" si="22"/>
        <v>64.2</v>
      </c>
      <c r="CZ7" s="65">
        <f t="shared" si="22"/>
        <v>65.099999999999994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71.099999999999994</v>
      </c>
      <c r="DE7" s="65">
        <f t="shared" si="22"/>
        <v>72</v>
      </c>
      <c r="DF7" s="65"/>
      <c r="DG7" s="65">
        <f>DG8</f>
        <v>14.5</v>
      </c>
      <c r="DH7" s="65">
        <f t="shared" ref="DH7:DP7" si="23">DH8</f>
        <v>13.9</v>
      </c>
      <c r="DI7" s="65">
        <f t="shared" si="23"/>
        <v>14.9</v>
      </c>
      <c r="DJ7" s="65">
        <f t="shared" si="23"/>
        <v>14.5</v>
      </c>
      <c r="DK7" s="65">
        <f t="shared" si="23"/>
        <v>17.100000000000001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16.5</v>
      </c>
      <c r="DP7" s="65">
        <f t="shared" si="23"/>
        <v>16</v>
      </c>
      <c r="DQ7" s="65"/>
      <c r="DR7" s="65">
        <f>DR8</f>
        <v>58.2</v>
      </c>
      <c r="DS7" s="65">
        <f t="shared" ref="DS7:EA7" si="24">DS8</f>
        <v>58.6</v>
      </c>
      <c r="DT7" s="65">
        <f t="shared" si="24"/>
        <v>60.9</v>
      </c>
      <c r="DU7" s="65">
        <f t="shared" si="24"/>
        <v>64.5</v>
      </c>
      <c r="DV7" s="65">
        <f t="shared" si="24"/>
        <v>68.099999999999994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56.1</v>
      </c>
      <c r="EA7" s="65">
        <f t="shared" si="24"/>
        <v>56.4</v>
      </c>
      <c r="EB7" s="65"/>
      <c r="EC7" s="65">
        <f>EC8</f>
        <v>68.900000000000006</v>
      </c>
      <c r="ED7" s="65">
        <f t="shared" ref="ED7:EL7" si="25">ED8</f>
        <v>64.2</v>
      </c>
      <c r="EE7" s="65">
        <f t="shared" si="25"/>
        <v>65.3</v>
      </c>
      <c r="EF7" s="65">
        <f t="shared" si="25"/>
        <v>70.5</v>
      </c>
      <c r="EG7" s="65">
        <f t="shared" si="25"/>
        <v>75.7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73.2</v>
      </c>
      <c r="EL7" s="65">
        <f t="shared" si="25"/>
        <v>73.400000000000006</v>
      </c>
      <c r="EM7" s="65"/>
      <c r="EN7" s="66">
        <f>EN8</f>
        <v>31174123</v>
      </c>
      <c r="EO7" s="66">
        <f t="shared" ref="EO7:EW7" si="26">EO8</f>
        <v>32673385</v>
      </c>
      <c r="EP7" s="66">
        <f t="shared" si="26"/>
        <v>33212532</v>
      </c>
      <c r="EQ7" s="66">
        <f t="shared" si="26"/>
        <v>41597284</v>
      </c>
      <c r="ER7" s="66">
        <f t="shared" si="26"/>
        <v>41917841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38744035</v>
      </c>
      <c r="EW7" s="66">
        <f t="shared" si="26"/>
        <v>40117620</v>
      </c>
      <c r="EX7" s="66"/>
    </row>
    <row r="8" spans="1:154" s="67" customFormat="1">
      <c r="A8" s="48"/>
      <c r="B8" s="68">
        <v>2019</v>
      </c>
      <c r="C8" s="68">
        <v>382141</v>
      </c>
      <c r="D8" s="68">
        <v>46</v>
      </c>
      <c r="E8" s="68">
        <v>6</v>
      </c>
      <c r="F8" s="68">
        <v>0</v>
      </c>
      <c r="G8" s="68">
        <v>2</v>
      </c>
      <c r="H8" s="68" t="s">
        <v>163</v>
      </c>
      <c r="I8" s="68" t="s">
        <v>164</v>
      </c>
      <c r="J8" s="68" t="s">
        <v>165</v>
      </c>
      <c r="K8" s="68" t="s">
        <v>166</v>
      </c>
      <c r="L8" s="68" t="s">
        <v>167</v>
      </c>
      <c r="M8" s="68" t="s">
        <v>168</v>
      </c>
      <c r="N8" s="68" t="s">
        <v>169</v>
      </c>
      <c r="O8" s="68" t="s">
        <v>170</v>
      </c>
      <c r="P8" s="68" t="s">
        <v>171</v>
      </c>
      <c r="Q8" s="69">
        <v>9</v>
      </c>
      <c r="R8" s="68" t="s">
        <v>38</v>
      </c>
      <c r="S8" s="68" t="s">
        <v>172</v>
      </c>
      <c r="T8" s="68" t="s">
        <v>173</v>
      </c>
      <c r="U8" s="69">
        <v>37248</v>
      </c>
      <c r="V8" s="69">
        <v>6782</v>
      </c>
      <c r="W8" s="68" t="s">
        <v>174</v>
      </c>
      <c r="X8" s="70" t="s">
        <v>175</v>
      </c>
      <c r="Y8" s="69">
        <v>88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88</v>
      </c>
      <c r="AE8" s="69">
        <v>88</v>
      </c>
      <c r="AF8" s="69" t="s">
        <v>38</v>
      </c>
      <c r="AG8" s="69">
        <v>88</v>
      </c>
      <c r="AH8" s="71">
        <v>90.5</v>
      </c>
      <c r="AI8" s="71">
        <v>97.2</v>
      </c>
      <c r="AJ8" s="71">
        <v>92.1</v>
      </c>
      <c r="AK8" s="71">
        <v>102.2</v>
      </c>
      <c r="AL8" s="71">
        <v>100</v>
      </c>
      <c r="AM8" s="71">
        <v>98.3</v>
      </c>
      <c r="AN8" s="71">
        <v>96.7</v>
      </c>
      <c r="AO8" s="71">
        <v>96.6</v>
      </c>
      <c r="AP8" s="71">
        <v>97.5</v>
      </c>
      <c r="AQ8" s="71">
        <v>97.7</v>
      </c>
      <c r="AR8" s="71">
        <v>98.2</v>
      </c>
      <c r="AS8" s="71">
        <v>87.2</v>
      </c>
      <c r="AT8" s="71">
        <v>92.1</v>
      </c>
      <c r="AU8" s="71">
        <v>85.4</v>
      </c>
      <c r="AV8" s="71">
        <v>86</v>
      </c>
      <c r="AW8" s="71">
        <v>83.5</v>
      </c>
      <c r="AX8" s="71">
        <v>85.3</v>
      </c>
      <c r="AY8" s="71">
        <v>84.2</v>
      </c>
      <c r="AZ8" s="71">
        <v>83.9</v>
      </c>
      <c r="BA8" s="71">
        <v>77</v>
      </c>
      <c r="BB8" s="71">
        <v>77.099999999999994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118.9</v>
      </c>
      <c r="BJ8" s="72">
        <v>119.5</v>
      </c>
      <c r="BK8" s="72">
        <v>116.9</v>
      </c>
      <c r="BL8" s="72">
        <v>117</v>
      </c>
      <c r="BM8" s="72">
        <v>118.8</v>
      </c>
      <c r="BN8" s="72">
        <v>59.6</v>
      </c>
      <c r="BO8" s="71">
        <v>70.900000000000006</v>
      </c>
      <c r="BP8" s="71">
        <v>76.099999999999994</v>
      </c>
      <c r="BQ8" s="71">
        <v>72.2</v>
      </c>
      <c r="BR8" s="71">
        <v>84.5</v>
      </c>
      <c r="BS8" s="71">
        <v>79.900000000000006</v>
      </c>
      <c r="BT8" s="71">
        <v>67.900000000000006</v>
      </c>
      <c r="BU8" s="71">
        <v>69.8</v>
      </c>
      <c r="BV8" s="71">
        <v>69.7</v>
      </c>
      <c r="BW8" s="71">
        <v>66.900000000000006</v>
      </c>
      <c r="BX8" s="71">
        <v>66.099999999999994</v>
      </c>
      <c r="BY8" s="71">
        <v>74.7</v>
      </c>
      <c r="BZ8" s="72">
        <v>29371</v>
      </c>
      <c r="CA8" s="72">
        <v>29907</v>
      </c>
      <c r="CB8" s="72">
        <v>29796</v>
      </c>
      <c r="CC8" s="72">
        <v>31969</v>
      </c>
      <c r="CD8" s="72">
        <v>33030</v>
      </c>
      <c r="CE8" s="72">
        <v>32532</v>
      </c>
      <c r="CF8" s="72">
        <v>33492</v>
      </c>
      <c r="CG8" s="72">
        <v>34136</v>
      </c>
      <c r="CH8" s="72">
        <v>25711</v>
      </c>
      <c r="CI8" s="72">
        <v>26415</v>
      </c>
      <c r="CJ8" s="71">
        <v>53621</v>
      </c>
      <c r="CK8" s="72">
        <v>5882</v>
      </c>
      <c r="CL8" s="72">
        <v>6360</v>
      </c>
      <c r="CM8" s="72">
        <v>6920</v>
      </c>
      <c r="CN8" s="72">
        <v>7698</v>
      </c>
      <c r="CO8" s="72">
        <v>8476</v>
      </c>
      <c r="CP8" s="72">
        <v>10037</v>
      </c>
      <c r="CQ8" s="72">
        <v>9976</v>
      </c>
      <c r="CR8" s="72">
        <v>10130</v>
      </c>
      <c r="CS8" s="72">
        <v>9060</v>
      </c>
      <c r="CT8" s="72">
        <v>9135</v>
      </c>
      <c r="CU8" s="71">
        <v>15586</v>
      </c>
      <c r="CV8" s="72">
        <v>63.3</v>
      </c>
      <c r="CW8" s="72">
        <v>59.2</v>
      </c>
      <c r="CX8" s="72">
        <v>62.6</v>
      </c>
      <c r="CY8" s="72">
        <v>64.2</v>
      </c>
      <c r="CZ8" s="72">
        <v>65.099999999999994</v>
      </c>
      <c r="DA8" s="72">
        <v>62.5</v>
      </c>
      <c r="DB8" s="72">
        <v>63.4</v>
      </c>
      <c r="DC8" s="72">
        <v>63.4</v>
      </c>
      <c r="DD8" s="72">
        <v>71.099999999999994</v>
      </c>
      <c r="DE8" s="72">
        <v>72</v>
      </c>
      <c r="DF8" s="72">
        <v>54.6</v>
      </c>
      <c r="DG8" s="72">
        <v>14.5</v>
      </c>
      <c r="DH8" s="72">
        <v>13.9</v>
      </c>
      <c r="DI8" s="72">
        <v>14.9</v>
      </c>
      <c r="DJ8" s="72">
        <v>14.5</v>
      </c>
      <c r="DK8" s="72">
        <v>17.100000000000001</v>
      </c>
      <c r="DL8" s="72">
        <v>19</v>
      </c>
      <c r="DM8" s="72">
        <v>18.7</v>
      </c>
      <c r="DN8" s="72">
        <v>18.3</v>
      </c>
      <c r="DO8" s="72">
        <v>16.5</v>
      </c>
      <c r="DP8" s="72">
        <v>16</v>
      </c>
      <c r="DQ8" s="72">
        <v>25</v>
      </c>
      <c r="DR8" s="71">
        <v>58.2</v>
      </c>
      <c r="DS8" s="71">
        <v>58.6</v>
      </c>
      <c r="DT8" s="71">
        <v>60.9</v>
      </c>
      <c r="DU8" s="71">
        <v>64.5</v>
      </c>
      <c r="DV8" s="71">
        <v>68.099999999999994</v>
      </c>
      <c r="DW8" s="71">
        <v>52.4</v>
      </c>
      <c r="DX8" s="71">
        <v>52.5</v>
      </c>
      <c r="DY8" s="71">
        <v>53.5</v>
      </c>
      <c r="DZ8" s="71">
        <v>56.1</v>
      </c>
      <c r="EA8" s="71">
        <v>56.4</v>
      </c>
      <c r="EB8" s="71">
        <v>53.5</v>
      </c>
      <c r="EC8" s="71">
        <v>68.900000000000006</v>
      </c>
      <c r="ED8" s="71">
        <v>64.2</v>
      </c>
      <c r="EE8" s="71">
        <v>65.3</v>
      </c>
      <c r="EF8" s="71">
        <v>70.5</v>
      </c>
      <c r="EG8" s="71">
        <v>75.7</v>
      </c>
      <c r="EH8" s="71">
        <v>69.2</v>
      </c>
      <c r="EI8" s="71">
        <v>69.7</v>
      </c>
      <c r="EJ8" s="71">
        <v>71.3</v>
      </c>
      <c r="EK8" s="71">
        <v>73.2</v>
      </c>
      <c r="EL8" s="71">
        <v>73.400000000000006</v>
      </c>
      <c r="EM8" s="71">
        <v>70</v>
      </c>
      <c r="EN8" s="72">
        <v>31174123</v>
      </c>
      <c r="EO8" s="72">
        <v>32673385</v>
      </c>
      <c r="EP8" s="72">
        <v>33212532</v>
      </c>
      <c r="EQ8" s="72">
        <v>41597284</v>
      </c>
      <c r="ER8" s="72">
        <v>41917841</v>
      </c>
      <c r="ES8" s="72">
        <v>35730958</v>
      </c>
      <c r="ET8" s="72">
        <v>37752628</v>
      </c>
      <c r="EU8" s="72">
        <v>39094598</v>
      </c>
      <c r="EV8" s="72">
        <v>38744035</v>
      </c>
      <c r="EW8" s="72">
        <v>40117620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2021-02-08T00:33:26Z</cp:lastPrinted>
  <dcterms:created xsi:type="dcterms:W3CDTF">2020-12-15T03:57:51Z</dcterms:created>
  <dcterms:modified xsi:type="dcterms:W3CDTF">2021-02-08T00:33:27Z</dcterms:modified>
  <cp:category/>
</cp:coreProperties>
</file>