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2\下水道課\★下水道課　業務関係\☆調査通知関係（県）\経営比較分析\R1\"/>
    </mc:Choice>
  </mc:AlternateContent>
  <workbookProtection workbookAlgorithmName="SHA-512" workbookHashValue="h/UKN52giDqYRHUqI/uRMuyUejXxNiOyO3XxmDj7hGjYqP1FQwcRW6x+Mz/w1VNj5fd57WY9d/8MkJTOcxu7/Q==" workbookSaltValue="kwmQPq6tGpCIWibAtifRQ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<sst xmlns="http://schemas.openxmlformats.org/spreadsheetml/2006/main" count="297" uniqueCount="116">
  <si>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</si>
  <si>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</si>
  <si>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</si>
  <si>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</si>
  <si>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</si>
  <si>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</si>
  <si>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</si>
  <si>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</si>
  <si>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</si>
  <si>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</si>
  <si>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</si>
  <si>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</si>
  <si>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</si>
  <si>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</si>
  <si>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</si>
  <si>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</si>
  <si>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</si>
  <si>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</si>
  <si>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</si>
  <si>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</si>
  <si>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</si>
  <si>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</si>
  <si>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</si>
  <si>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</si>
  <si>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</si>
  <si>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</si>
  <si>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</si>
  <si>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</si>
  <si>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</si>
  <si>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</si>
  <si>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</si>
  <si>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</si>
  <si>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</si>
  <si>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</si>
  <si>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</si>
  <si>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</si>
  <si>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</si>
  <si>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</si>
  <si>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</si>
  <si>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</si>
  <si>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</si>
  <si>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</si>
  <si>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</si>
  <si>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</si>
  <si>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</si>
  <si>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</si>
  <si>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</si>
  <si>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</si>
  <si>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</si>
  <si>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</si>
  <si>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</si>
  <si>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</si>
  <si>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</si>
  <si>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</si>
  <si>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</si>
  <si>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</si>
  <si>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</si>
  <si>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</si>
  <si>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</si>
  <si>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</si>
  <si>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</si>
  <si>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</si>
  <si>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</si>
  <si>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</si>
  <si>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</si>
  <si>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</si>
  <si>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</si>
  <si>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</si>
  <si>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</si>
  <si>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</si>
  <si>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</si>
  <si>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</si>
  <si>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</si>
  <si>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</si>
  <si>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</si>
  <si>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</si>
  <si>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</si>
  <si>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</si>
  <si>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</si>
  <si>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</si>
  <si>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</si>
  <si>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</si>
  <si>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</si>
  <si>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</si>
  <si>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</si>
  <si>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</si>
  <si>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</si>
  <si>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</si>
  <si>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</si>
  <si>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</si>
  <si>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</si>
  <si>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</si>
  <si>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</si>
  <si>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</si>
  <si>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</si>
  <si>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</si>
  <si>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四国中央市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</si>
  <si>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</si>
  <si>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</si>
  <si>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</si>
  <si>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</si>
  <si>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</si>
  <si>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</si>
  <si>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</si>
  <si>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</si>
  <si>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</si>
  <si>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</si>
  <si>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</si>
  <si>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</si>
  <si>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</si>
  <si>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</si>
  <si>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</si>
  <si>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</si>
  <si>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有形固定資産減価償却率については、類似団体平均値に比べ低水準であるが、これは企業会計移行後の期間が短いためであり、今後の動向を注視していく必要がある。
　管渠老朽化率については、まだ法定耐用年数を経過した管渠は無いため0％となっている。
　管渠改善率については、類似団体の平均値を上回っているが、管渠の本格的な更新時期を迎えていないため、極めて低い水準にある。今後は、ストックマネジメント計画に基づいた改築を進めていく予定であるため、将来的には管渠改善率は上昇するものと考えられる。</t>
    <rPh sb="24" eb="25">
      <t>アタイ</t>
    </rPh>
    <rPh sb="45" eb="46">
      <t>ゴ</t>
    </rPh>
    <rPh sb="47" eb="49">
      <t>キカン</t>
    </rPh>
    <rPh sb="50" eb="51">
      <t>ミジカ</t>
    </rPh>
    <rPh sb="132" eb="136">
      <t>ルイジダンタイ</t>
    </rPh>
    <rPh sb="137" eb="140">
      <t>ヘイキンチ</t>
    </rPh>
    <rPh sb="141" eb="143">
      <t>ウワマワ</t>
    </rPh>
    <rPh sb="181" eb="183">
      <t>コンゴ</t>
    </rPh>
    <phoneticPr fontId="4"/>
  </si>
  <si>
    <t>　当市の下水道事業については、継続的に投資を進めてきた結果、水洗化率は高い水準にある。また、施設の老朽化が進んでいるものの、長寿命化計画及びストックマネジメント計画に基づいた更新を実施し、施設を効率的に利用できている。
　今後は、老朽化した管渠の更新、経費回収率の向上等が課題となるが、長期の収支計画において、優先順位付けを行ったうえで投資を抑制し、経費の節減、一般会計からの繰入金の減額を図り、下水道使用料の改定も視野に入れながら、経営の健全性と効率性を高めていく必要がある。</t>
    <rPh sb="22" eb="23">
      <t>スス</t>
    </rPh>
    <rPh sb="27" eb="29">
      <t>ケッカ</t>
    </rPh>
    <rPh sb="90" eb="92">
      <t>ジッシ</t>
    </rPh>
    <rPh sb="94" eb="96">
      <t>シセツ</t>
    </rPh>
    <rPh sb="111" eb="113">
      <t>コンゴ</t>
    </rPh>
    <rPh sb="115" eb="118">
      <t>ロウキュウカ</t>
    </rPh>
    <rPh sb="120" eb="122">
      <t>カンキョ</t>
    </rPh>
    <rPh sb="123" eb="125">
      <t>コウシン</t>
    </rPh>
    <rPh sb="126" eb="128">
      <t>ケイヒ</t>
    </rPh>
    <rPh sb="128" eb="130">
      <t>カイシュウ</t>
    </rPh>
    <rPh sb="130" eb="131">
      <t>リツ</t>
    </rPh>
    <rPh sb="132" eb="134">
      <t>コウジョウ</t>
    </rPh>
    <rPh sb="134" eb="135">
      <t>トウ</t>
    </rPh>
    <rPh sb="136" eb="138">
      <t>カダイ</t>
    </rPh>
    <rPh sb="143" eb="145">
      <t>チョウキ</t>
    </rPh>
    <rPh sb="146" eb="148">
      <t>シュウシ</t>
    </rPh>
    <rPh sb="148" eb="150">
      <t>ケイカク</t>
    </rPh>
    <rPh sb="168" eb="170">
      <t>トウシ</t>
    </rPh>
    <rPh sb="171" eb="173">
      <t>ヨクセイ</t>
    </rPh>
    <rPh sb="175" eb="177">
      <t>ケイヒ</t>
    </rPh>
    <rPh sb="178" eb="180">
      <t>セツゲン</t>
    </rPh>
    <rPh sb="181" eb="183">
      <t>イッパン</t>
    </rPh>
    <rPh sb="183" eb="185">
      <t>カイケイ</t>
    </rPh>
    <rPh sb="188" eb="190">
      <t>クリイレ</t>
    </rPh>
    <rPh sb="190" eb="191">
      <t>キン</t>
    </rPh>
    <rPh sb="192" eb="194">
      <t>ゲンガク</t>
    </rPh>
    <rPh sb="195" eb="196">
      <t>ハカ</t>
    </rPh>
    <rPh sb="198" eb="204">
      <t>ゲスイドウシヨウリョウ</t>
    </rPh>
    <rPh sb="205" eb="207">
      <t>カイテイ</t>
    </rPh>
    <rPh sb="208" eb="210">
      <t>シヤ</t>
    </rPh>
    <rPh sb="211" eb="212">
      <t>イ</t>
    </rPh>
    <rPh sb="217" eb="219">
      <t>ケイエイ</t>
    </rPh>
    <rPh sb="220" eb="223">
      <t>ケンゼンセイ</t>
    </rPh>
    <rPh sb="228" eb="229">
      <t>タカ</t>
    </rPh>
    <rPh sb="233" eb="235">
      <t>ヒツヨウ</t>
    </rPh>
    <phoneticPr fontId="4"/>
  </si>
  <si>
    <t>　経常収支比率については、単年度収支が黒字となる100％を僅かに上回っているが、使用料収入は減少傾向にあるため、今後の動向を注視していく必要がある。
　流動比率については、極めて低水準となっているが、これは流動負債に占める企業債償還額の割合が大きいためである。今後は企業債償還額が減少していく見通しであり、それに伴い比率の改善が見込まれる。
　企業債残高対事業規模比率については、類似団体と同程度の水準であり、債務残高は適正な水準にあると考えられる。
　経費回収率については、類似団体の平均値を下回っている。100％を目指して経費の削減に努め、将来的に下水道使用料水準の見直しを検討する必要がある。
　汚水処理原価については、類似団体と比べやや抑えられているが、分母となる有収水量は前年度に比べ減少しているため、今後の有収水量の推移を注視し、汚水処理費の増嵩を抑制していく必要がある。
　施設利用率については、類似団体の平均値を上回っており、効率良く施設を利用していると言える。
　水洗化率については、類似団体の平均値を上回っており普及が進んでいるが、今後も普及を促進し、より100％に近づけるように取り組む必要がある。</t>
    <rPh sb="108" eb="109">
      <t>シ</t>
    </rPh>
    <rPh sb="146" eb="148">
      <t>ミトオ</t>
    </rPh>
    <rPh sb="158" eb="160">
      <t>ヒリツ</t>
    </rPh>
    <rPh sb="238" eb="240">
      <t>ルイジ</t>
    </rPh>
    <rPh sb="240" eb="242">
      <t>ダンタイ</t>
    </rPh>
    <rPh sb="243" eb="246">
      <t>ヘイキンチ</t>
    </rPh>
    <rPh sb="247" eb="249">
      <t>シタマワ</t>
    </rPh>
    <rPh sb="259" eb="261">
      <t>メザ</t>
    </rPh>
    <rPh sb="263" eb="265">
      <t>ケイヒ</t>
    </rPh>
    <rPh sb="266" eb="268">
      <t>サクゲン</t>
    </rPh>
    <rPh sb="269" eb="270">
      <t>ツト</t>
    </rPh>
    <rPh sb="272" eb="275">
      <t>ショウライテキ</t>
    </rPh>
    <rPh sb="276" eb="279">
      <t>ゲスイドウ</t>
    </rPh>
    <rPh sb="289" eb="291">
      <t>ケントウ</t>
    </rPh>
    <rPh sb="322" eb="323">
      <t>オサ</t>
    </rPh>
    <rPh sb="331" eb="333">
      <t>ブンボ</t>
    </rPh>
    <rPh sb="367" eb="369">
      <t>チュウシ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</si>
</sst>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0.04</c:v>
                </c:pt>
                <c:pt idx="4">
                  <c:v>0.14000000000000001</c:v>
                </c:pt>
              </c:numCache>
            </c:numRef>
          </c:val>
          <c:extLst>
            <c:ext xmlns:c16="http://schemas.microsoft.com/office/drawing/2014/chart" uri="{C3380CC4-5D6E-409C-BE32-E72D297353CC}">
              <c16:uniqueId val="{00000000-06C1-41D7-ABFC-6C9557FBA40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c:v>
                </c:pt>
                <c:pt idx="4">
                  <c:v>0.09</c:v>
                </c:pt>
              </c:numCache>
            </c:numRef>
          </c:val>
          <c:smooth val="0"/>
          <c:extLst>
            <c:ext xmlns:c16="http://schemas.microsoft.com/office/drawing/2014/chart" uri="{C3380CC4-5D6E-409C-BE32-E72D297353CC}">
              <c16:uniqueId val="{00000001-06C1-41D7-ABFC-6C9557FBA40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71.900000000000006</c:v>
                </c:pt>
                <c:pt idx="4">
                  <c:v>69.59</c:v>
                </c:pt>
              </c:numCache>
            </c:numRef>
          </c:val>
          <c:extLst>
            <c:ext xmlns:c16="http://schemas.microsoft.com/office/drawing/2014/chart" uri="{C3380CC4-5D6E-409C-BE32-E72D297353CC}">
              <c16:uniqueId val="{00000000-E035-4349-AC4F-D6F11FBAD74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65.040000000000006</c:v>
                </c:pt>
                <c:pt idx="4">
                  <c:v>68.31</c:v>
                </c:pt>
              </c:numCache>
            </c:numRef>
          </c:val>
          <c:smooth val="0"/>
          <c:extLst>
            <c:ext xmlns:c16="http://schemas.microsoft.com/office/drawing/2014/chart" uri="{C3380CC4-5D6E-409C-BE32-E72D297353CC}">
              <c16:uniqueId val="{00000001-E035-4349-AC4F-D6F11FBAD74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96.62</c:v>
                </c:pt>
                <c:pt idx="4">
                  <c:v>96.77</c:v>
                </c:pt>
              </c:numCache>
            </c:numRef>
          </c:val>
          <c:extLst>
            <c:ext xmlns:c16="http://schemas.microsoft.com/office/drawing/2014/chart" uri="{C3380CC4-5D6E-409C-BE32-E72D297353CC}">
              <c16:uniqueId val="{00000000-2570-4D1C-899C-4072FADDDCE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92.55</c:v>
                </c:pt>
                <c:pt idx="4">
                  <c:v>92.62</c:v>
                </c:pt>
              </c:numCache>
            </c:numRef>
          </c:val>
          <c:smooth val="0"/>
          <c:extLst>
            <c:ext xmlns:c16="http://schemas.microsoft.com/office/drawing/2014/chart" uri="{C3380CC4-5D6E-409C-BE32-E72D297353CC}">
              <c16:uniqueId val="{00000001-2570-4D1C-899C-4072FADDDCE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100.59</c:v>
                </c:pt>
                <c:pt idx="4">
                  <c:v>101.34</c:v>
                </c:pt>
              </c:numCache>
            </c:numRef>
          </c:val>
          <c:extLst>
            <c:ext xmlns:c16="http://schemas.microsoft.com/office/drawing/2014/chart" uri="{C3380CC4-5D6E-409C-BE32-E72D297353CC}">
              <c16:uniqueId val="{00000000-23C4-419C-908B-91ECC125D50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106.9</c:v>
                </c:pt>
                <c:pt idx="4">
                  <c:v>106.99</c:v>
                </c:pt>
              </c:numCache>
            </c:numRef>
          </c:val>
          <c:smooth val="0"/>
          <c:extLst>
            <c:ext xmlns:c16="http://schemas.microsoft.com/office/drawing/2014/chart" uri="{C3380CC4-5D6E-409C-BE32-E72D297353CC}">
              <c16:uniqueId val="{00000001-23C4-419C-908B-91ECC125D50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5.53</c:v>
                </c:pt>
                <c:pt idx="4">
                  <c:v>10.89</c:v>
                </c:pt>
              </c:numCache>
            </c:numRef>
          </c:val>
          <c:extLst>
            <c:ext xmlns:c16="http://schemas.microsoft.com/office/drawing/2014/chart" uri="{C3380CC4-5D6E-409C-BE32-E72D297353CC}">
              <c16:uniqueId val="{00000000-C231-4A6B-9102-C840254E686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26.13</c:v>
                </c:pt>
                <c:pt idx="4">
                  <c:v>26.36</c:v>
                </c:pt>
              </c:numCache>
            </c:numRef>
          </c:val>
          <c:smooth val="0"/>
          <c:extLst>
            <c:ext xmlns:c16="http://schemas.microsoft.com/office/drawing/2014/chart" uri="{C3380CC4-5D6E-409C-BE32-E72D297353CC}">
              <c16:uniqueId val="{00000001-C231-4A6B-9102-C840254E686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8C6-47E2-BD38-AB32E2E35F4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1.03</c:v>
                </c:pt>
                <c:pt idx="4">
                  <c:v>1.43</c:v>
                </c:pt>
              </c:numCache>
            </c:numRef>
          </c:val>
          <c:smooth val="0"/>
          <c:extLst>
            <c:ext xmlns:c16="http://schemas.microsoft.com/office/drawing/2014/chart" uri="{C3380CC4-5D6E-409C-BE32-E72D297353CC}">
              <c16:uniqueId val="{00000001-98C6-47E2-BD38-AB32E2E35F4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7AE-4D13-8ECF-66BC45156E4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9.06</c:v>
                </c:pt>
                <c:pt idx="4">
                  <c:v>7.42</c:v>
                </c:pt>
              </c:numCache>
            </c:numRef>
          </c:val>
          <c:smooth val="0"/>
          <c:extLst>
            <c:ext xmlns:c16="http://schemas.microsoft.com/office/drawing/2014/chart" uri="{C3380CC4-5D6E-409C-BE32-E72D297353CC}">
              <c16:uniqueId val="{00000001-E7AE-4D13-8ECF-66BC45156E4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19.18</c:v>
                </c:pt>
                <c:pt idx="4">
                  <c:v>15.92</c:v>
                </c:pt>
              </c:numCache>
            </c:numRef>
          </c:val>
          <c:extLst>
            <c:ext xmlns:c16="http://schemas.microsoft.com/office/drawing/2014/chart" uri="{C3380CC4-5D6E-409C-BE32-E72D297353CC}">
              <c16:uniqueId val="{00000000-7861-4FBC-8220-97029DD9FB5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76.31</c:v>
                </c:pt>
                <c:pt idx="4">
                  <c:v>68.180000000000007</c:v>
                </c:pt>
              </c:numCache>
            </c:numRef>
          </c:val>
          <c:smooth val="0"/>
          <c:extLst>
            <c:ext xmlns:c16="http://schemas.microsoft.com/office/drawing/2014/chart" uri="{C3380CC4-5D6E-409C-BE32-E72D297353CC}">
              <c16:uniqueId val="{00000001-7861-4FBC-8220-97029DD9FB5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828.63</c:v>
                </c:pt>
                <c:pt idx="4">
                  <c:v>863.08</c:v>
                </c:pt>
              </c:numCache>
            </c:numRef>
          </c:val>
          <c:extLst>
            <c:ext xmlns:c16="http://schemas.microsoft.com/office/drawing/2014/chart" uri="{C3380CC4-5D6E-409C-BE32-E72D297353CC}">
              <c16:uniqueId val="{00000000-2787-4618-8DEA-5897A593F43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820.36</c:v>
                </c:pt>
                <c:pt idx="4">
                  <c:v>847.44</c:v>
                </c:pt>
              </c:numCache>
            </c:numRef>
          </c:val>
          <c:smooth val="0"/>
          <c:extLst>
            <c:ext xmlns:c16="http://schemas.microsoft.com/office/drawing/2014/chart" uri="{C3380CC4-5D6E-409C-BE32-E72D297353CC}">
              <c16:uniqueId val="{00000001-2787-4618-8DEA-5897A593F43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89.84</c:v>
                </c:pt>
                <c:pt idx="4">
                  <c:v>89.21</c:v>
                </c:pt>
              </c:numCache>
            </c:numRef>
          </c:val>
          <c:extLst>
            <c:ext xmlns:c16="http://schemas.microsoft.com/office/drawing/2014/chart" uri="{C3380CC4-5D6E-409C-BE32-E72D297353CC}">
              <c16:uniqueId val="{00000000-06FE-4F56-8430-C4127390261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95.4</c:v>
                </c:pt>
                <c:pt idx="4">
                  <c:v>94.69</c:v>
                </c:pt>
              </c:numCache>
            </c:numRef>
          </c:val>
          <c:smooth val="0"/>
          <c:extLst>
            <c:ext xmlns:c16="http://schemas.microsoft.com/office/drawing/2014/chart" uri="{C3380CC4-5D6E-409C-BE32-E72D297353CC}">
              <c16:uniqueId val="{00000001-06FE-4F56-8430-C4127390261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157</c:v>
                </c:pt>
                <c:pt idx="4">
                  <c:v>158.5</c:v>
                </c:pt>
              </c:numCache>
            </c:numRef>
          </c:val>
          <c:extLst>
            <c:ext xmlns:c16="http://schemas.microsoft.com/office/drawing/2014/chart" uri="{C3380CC4-5D6E-409C-BE32-E72D297353CC}">
              <c16:uniqueId val="{00000000-2504-4B7E-8602-ACEF8C1F43D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163.19999999999999</c:v>
                </c:pt>
                <c:pt idx="4">
                  <c:v>159.78</c:v>
                </c:pt>
              </c:numCache>
            </c:numRef>
          </c:val>
          <c:smooth val="0"/>
          <c:extLst>
            <c:ext xmlns:c16="http://schemas.microsoft.com/office/drawing/2014/chart" uri="{C3380CC4-5D6E-409C-BE32-E72D297353CC}">
              <c16:uniqueId val="{00000001-2504-4B7E-8602-ACEF8C1F43D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8" zoomScaleNormal="100" workbookViewId="0">
      <selection activeCell="BL14" sqref="BL14:BZ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愛媛県　四国中央市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Bd1</v>
      </c>
      <c r="X8" s="49"/>
      <c r="Y8" s="49"/>
      <c r="Z8" s="49"/>
      <c r="AA8" s="49"/>
      <c r="AB8" s="49"/>
      <c r="AC8" s="49"/>
      <c r="AD8" s="50" t="str">
        <f>データ!$M$6</f>
        <v>非設置</v>
      </c>
      <c r="AE8" s="50"/>
      <c r="AF8" s="50"/>
      <c r="AG8" s="50"/>
      <c r="AH8" s="50"/>
      <c r="AI8" s="50"/>
      <c r="AJ8" s="50"/>
      <c r="AK8" s="3"/>
      <c r="AL8" s="51">
        <f>データ!S6</f>
        <v>86406</v>
      </c>
      <c r="AM8" s="51"/>
      <c r="AN8" s="51"/>
      <c r="AO8" s="51"/>
      <c r="AP8" s="51"/>
      <c r="AQ8" s="51"/>
      <c r="AR8" s="51"/>
      <c r="AS8" s="51"/>
      <c r="AT8" s="46">
        <f>データ!T6</f>
        <v>421.24</v>
      </c>
      <c r="AU8" s="46"/>
      <c r="AV8" s="46"/>
      <c r="AW8" s="46"/>
      <c r="AX8" s="46"/>
      <c r="AY8" s="46"/>
      <c r="AZ8" s="46"/>
      <c r="BA8" s="46"/>
      <c r="BB8" s="46">
        <f>データ!U6</f>
        <v>205.12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59.96</v>
      </c>
      <c r="J10" s="46"/>
      <c r="K10" s="46"/>
      <c r="L10" s="46"/>
      <c r="M10" s="46"/>
      <c r="N10" s="46"/>
      <c r="O10" s="46"/>
      <c r="P10" s="46">
        <f>データ!P6</f>
        <v>63.69</v>
      </c>
      <c r="Q10" s="46"/>
      <c r="R10" s="46"/>
      <c r="S10" s="46"/>
      <c r="T10" s="46"/>
      <c r="U10" s="46"/>
      <c r="V10" s="46"/>
      <c r="W10" s="46">
        <f>データ!Q6</f>
        <v>55.5</v>
      </c>
      <c r="X10" s="46"/>
      <c r="Y10" s="46"/>
      <c r="Z10" s="46"/>
      <c r="AA10" s="46"/>
      <c r="AB10" s="46"/>
      <c r="AC10" s="46"/>
      <c r="AD10" s="51">
        <f>データ!R6</f>
        <v>2530</v>
      </c>
      <c r="AE10" s="51"/>
      <c r="AF10" s="51"/>
      <c r="AG10" s="51"/>
      <c r="AH10" s="51"/>
      <c r="AI10" s="51"/>
      <c r="AJ10" s="51"/>
      <c r="AK10" s="2"/>
      <c r="AL10" s="51">
        <f>データ!V6</f>
        <v>54819</v>
      </c>
      <c r="AM10" s="51"/>
      <c r="AN10" s="51"/>
      <c r="AO10" s="51"/>
      <c r="AP10" s="51"/>
      <c r="AQ10" s="51"/>
      <c r="AR10" s="51"/>
      <c r="AS10" s="51"/>
      <c r="AT10" s="46">
        <f>データ!W6</f>
        <v>14.97</v>
      </c>
      <c r="AU10" s="46"/>
      <c r="AV10" s="46"/>
      <c r="AW10" s="46"/>
      <c r="AX10" s="46"/>
      <c r="AY10" s="46"/>
      <c r="AZ10" s="46"/>
      <c r="BA10" s="46"/>
      <c r="BB10" s="46">
        <f>データ!X6</f>
        <v>3661.92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DMKq/CjFhFBS+0PhiClOy+xFer/v6lK+C70NQGiJVQU4DjEQaK6nzLtNfF1ztysKjQBRqtFrLtX/lJt+oJsCDw==" saltValue="39C7QTeTYHuYDBN253daa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382132</v>
      </c>
      <c r="D6" s="33">
        <f t="shared" si="3"/>
        <v>46</v>
      </c>
      <c r="E6" s="33">
        <f t="shared" si="3"/>
        <v>17</v>
      </c>
      <c r="F6" s="33">
        <f t="shared" si="3"/>
        <v>1</v>
      </c>
      <c r="G6" s="33">
        <f t="shared" si="3"/>
        <v>0</v>
      </c>
      <c r="H6" s="33" t="str">
        <f t="shared" si="3"/>
        <v>愛媛県　四国中央市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59.96</v>
      </c>
      <c r="P6" s="34">
        <f t="shared" si="3"/>
        <v>63.69</v>
      </c>
      <c r="Q6" s="34">
        <f t="shared" si="3"/>
        <v>55.5</v>
      </c>
      <c r="R6" s="34">
        <f t="shared" si="3"/>
        <v>2530</v>
      </c>
      <c r="S6" s="34">
        <f t="shared" si="3"/>
        <v>86406</v>
      </c>
      <c r="T6" s="34">
        <f t="shared" si="3"/>
        <v>421.24</v>
      </c>
      <c r="U6" s="34">
        <f t="shared" si="3"/>
        <v>205.12</v>
      </c>
      <c r="V6" s="34">
        <f t="shared" si="3"/>
        <v>54819</v>
      </c>
      <c r="W6" s="34">
        <f t="shared" si="3"/>
        <v>14.97</v>
      </c>
      <c r="X6" s="34">
        <f t="shared" si="3"/>
        <v>3661.92</v>
      </c>
      <c r="Y6" s="35" t="str">
        <f>IF(Y7="",NA(),Y7)</f>
        <v>-</v>
      </c>
      <c r="Z6" s="35" t="str">
        <f t="shared" ref="Z6:AH6" si="4">IF(Z7="",NA(),Z7)</f>
        <v>-</v>
      </c>
      <c r="AA6" s="35" t="str">
        <f t="shared" si="4"/>
        <v>-</v>
      </c>
      <c r="AB6" s="35">
        <f t="shared" si="4"/>
        <v>100.59</v>
      </c>
      <c r="AC6" s="35">
        <f t="shared" si="4"/>
        <v>101.34</v>
      </c>
      <c r="AD6" s="35" t="str">
        <f t="shared" si="4"/>
        <v>-</v>
      </c>
      <c r="AE6" s="35" t="str">
        <f t="shared" si="4"/>
        <v>-</v>
      </c>
      <c r="AF6" s="35" t="str">
        <f t="shared" si="4"/>
        <v>-</v>
      </c>
      <c r="AG6" s="35">
        <f t="shared" si="4"/>
        <v>106.9</v>
      </c>
      <c r="AH6" s="35">
        <f t="shared" si="4"/>
        <v>106.99</v>
      </c>
      <c r="AI6" s="34" t="str">
        <f>IF(AI7="","",IF(AI7="-","【-】","【"&amp;SUBSTITUTE(TEXT(AI7,"#,##0.00"),"-","△")&amp;"】"))</f>
        <v>【108.07】</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9.06</v>
      </c>
      <c r="AS6" s="35">
        <f t="shared" si="5"/>
        <v>7.42</v>
      </c>
      <c r="AT6" s="34" t="str">
        <f>IF(AT7="","",IF(AT7="-","【-】","【"&amp;SUBSTITUTE(TEXT(AT7,"#,##0.00"),"-","△")&amp;"】"))</f>
        <v>【3.09】</v>
      </c>
      <c r="AU6" s="35" t="str">
        <f>IF(AU7="",NA(),AU7)</f>
        <v>-</v>
      </c>
      <c r="AV6" s="35" t="str">
        <f t="shared" ref="AV6:BD6" si="6">IF(AV7="",NA(),AV7)</f>
        <v>-</v>
      </c>
      <c r="AW6" s="35" t="str">
        <f t="shared" si="6"/>
        <v>-</v>
      </c>
      <c r="AX6" s="35">
        <f t="shared" si="6"/>
        <v>19.18</v>
      </c>
      <c r="AY6" s="35">
        <f t="shared" si="6"/>
        <v>15.92</v>
      </c>
      <c r="AZ6" s="35" t="str">
        <f t="shared" si="6"/>
        <v>-</v>
      </c>
      <c r="BA6" s="35" t="str">
        <f t="shared" si="6"/>
        <v>-</v>
      </c>
      <c r="BB6" s="35" t="str">
        <f t="shared" si="6"/>
        <v>-</v>
      </c>
      <c r="BC6" s="35">
        <f t="shared" si="6"/>
        <v>76.31</v>
      </c>
      <c r="BD6" s="35">
        <f t="shared" si="6"/>
        <v>68.180000000000007</v>
      </c>
      <c r="BE6" s="34" t="str">
        <f>IF(BE7="","",IF(BE7="-","【-】","【"&amp;SUBSTITUTE(TEXT(BE7,"#,##0.00"),"-","△")&amp;"】"))</f>
        <v>【69.54】</v>
      </c>
      <c r="BF6" s="35" t="str">
        <f>IF(BF7="",NA(),BF7)</f>
        <v>-</v>
      </c>
      <c r="BG6" s="35" t="str">
        <f t="shared" ref="BG6:BO6" si="7">IF(BG7="",NA(),BG7)</f>
        <v>-</v>
      </c>
      <c r="BH6" s="35" t="str">
        <f t="shared" si="7"/>
        <v>-</v>
      </c>
      <c r="BI6" s="35">
        <f t="shared" si="7"/>
        <v>828.63</v>
      </c>
      <c r="BJ6" s="35">
        <f t="shared" si="7"/>
        <v>863.08</v>
      </c>
      <c r="BK6" s="35" t="str">
        <f t="shared" si="7"/>
        <v>-</v>
      </c>
      <c r="BL6" s="35" t="str">
        <f t="shared" si="7"/>
        <v>-</v>
      </c>
      <c r="BM6" s="35" t="str">
        <f t="shared" si="7"/>
        <v>-</v>
      </c>
      <c r="BN6" s="35">
        <f t="shared" si="7"/>
        <v>820.36</v>
      </c>
      <c r="BO6" s="35">
        <f t="shared" si="7"/>
        <v>847.44</v>
      </c>
      <c r="BP6" s="34" t="str">
        <f>IF(BP7="","",IF(BP7="-","【-】","【"&amp;SUBSTITUTE(TEXT(BP7,"#,##0.00"),"-","△")&amp;"】"))</f>
        <v>【682.51】</v>
      </c>
      <c r="BQ6" s="35" t="str">
        <f>IF(BQ7="",NA(),BQ7)</f>
        <v>-</v>
      </c>
      <c r="BR6" s="35" t="str">
        <f t="shared" ref="BR6:BZ6" si="8">IF(BR7="",NA(),BR7)</f>
        <v>-</v>
      </c>
      <c r="BS6" s="35" t="str">
        <f t="shared" si="8"/>
        <v>-</v>
      </c>
      <c r="BT6" s="35">
        <f t="shared" si="8"/>
        <v>89.84</v>
      </c>
      <c r="BU6" s="35">
        <f t="shared" si="8"/>
        <v>89.21</v>
      </c>
      <c r="BV6" s="35" t="str">
        <f t="shared" si="8"/>
        <v>-</v>
      </c>
      <c r="BW6" s="35" t="str">
        <f t="shared" si="8"/>
        <v>-</v>
      </c>
      <c r="BX6" s="35" t="str">
        <f t="shared" si="8"/>
        <v>-</v>
      </c>
      <c r="BY6" s="35">
        <f t="shared" si="8"/>
        <v>95.4</v>
      </c>
      <c r="BZ6" s="35">
        <f t="shared" si="8"/>
        <v>94.69</v>
      </c>
      <c r="CA6" s="34" t="str">
        <f>IF(CA7="","",IF(CA7="-","【-】","【"&amp;SUBSTITUTE(TEXT(CA7,"#,##0.00"),"-","△")&amp;"】"))</f>
        <v>【100.34】</v>
      </c>
      <c r="CB6" s="35" t="str">
        <f>IF(CB7="",NA(),CB7)</f>
        <v>-</v>
      </c>
      <c r="CC6" s="35" t="str">
        <f t="shared" ref="CC6:CK6" si="9">IF(CC7="",NA(),CC7)</f>
        <v>-</v>
      </c>
      <c r="CD6" s="35" t="str">
        <f t="shared" si="9"/>
        <v>-</v>
      </c>
      <c r="CE6" s="35">
        <f t="shared" si="9"/>
        <v>157</v>
      </c>
      <c r="CF6" s="35">
        <f t="shared" si="9"/>
        <v>158.5</v>
      </c>
      <c r="CG6" s="35" t="str">
        <f t="shared" si="9"/>
        <v>-</v>
      </c>
      <c r="CH6" s="35" t="str">
        <f t="shared" si="9"/>
        <v>-</v>
      </c>
      <c r="CI6" s="35" t="str">
        <f t="shared" si="9"/>
        <v>-</v>
      </c>
      <c r="CJ6" s="35">
        <f t="shared" si="9"/>
        <v>163.19999999999999</v>
      </c>
      <c r="CK6" s="35">
        <f t="shared" si="9"/>
        <v>159.78</v>
      </c>
      <c r="CL6" s="34" t="str">
        <f>IF(CL7="","",IF(CL7="-","【-】","【"&amp;SUBSTITUTE(TEXT(CL7,"#,##0.00"),"-","△")&amp;"】"))</f>
        <v>【136.15】</v>
      </c>
      <c r="CM6" s="35" t="str">
        <f>IF(CM7="",NA(),CM7)</f>
        <v>-</v>
      </c>
      <c r="CN6" s="35" t="str">
        <f t="shared" ref="CN6:CV6" si="10">IF(CN7="",NA(),CN7)</f>
        <v>-</v>
      </c>
      <c r="CO6" s="35" t="str">
        <f t="shared" si="10"/>
        <v>-</v>
      </c>
      <c r="CP6" s="35">
        <f t="shared" si="10"/>
        <v>71.900000000000006</v>
      </c>
      <c r="CQ6" s="35">
        <f t="shared" si="10"/>
        <v>69.59</v>
      </c>
      <c r="CR6" s="35" t="str">
        <f t="shared" si="10"/>
        <v>-</v>
      </c>
      <c r="CS6" s="35" t="str">
        <f t="shared" si="10"/>
        <v>-</v>
      </c>
      <c r="CT6" s="35" t="str">
        <f t="shared" si="10"/>
        <v>-</v>
      </c>
      <c r="CU6" s="35">
        <f t="shared" si="10"/>
        <v>65.040000000000006</v>
      </c>
      <c r="CV6" s="35">
        <f t="shared" si="10"/>
        <v>68.31</v>
      </c>
      <c r="CW6" s="34" t="str">
        <f>IF(CW7="","",IF(CW7="-","【-】","【"&amp;SUBSTITUTE(TEXT(CW7,"#,##0.00"),"-","△")&amp;"】"))</f>
        <v>【59.64】</v>
      </c>
      <c r="CX6" s="35" t="str">
        <f>IF(CX7="",NA(),CX7)</f>
        <v>-</v>
      </c>
      <c r="CY6" s="35" t="str">
        <f t="shared" ref="CY6:DG6" si="11">IF(CY7="",NA(),CY7)</f>
        <v>-</v>
      </c>
      <c r="CZ6" s="35" t="str">
        <f t="shared" si="11"/>
        <v>-</v>
      </c>
      <c r="DA6" s="35">
        <f t="shared" si="11"/>
        <v>96.62</v>
      </c>
      <c r="DB6" s="35">
        <f t="shared" si="11"/>
        <v>96.77</v>
      </c>
      <c r="DC6" s="35" t="str">
        <f t="shared" si="11"/>
        <v>-</v>
      </c>
      <c r="DD6" s="35" t="str">
        <f t="shared" si="11"/>
        <v>-</v>
      </c>
      <c r="DE6" s="35" t="str">
        <f t="shared" si="11"/>
        <v>-</v>
      </c>
      <c r="DF6" s="35">
        <f t="shared" si="11"/>
        <v>92.55</v>
      </c>
      <c r="DG6" s="35">
        <f t="shared" si="11"/>
        <v>92.62</v>
      </c>
      <c r="DH6" s="34" t="str">
        <f>IF(DH7="","",IF(DH7="-","【-】","【"&amp;SUBSTITUTE(TEXT(DH7,"#,##0.00"),"-","△")&amp;"】"))</f>
        <v>【95.35】</v>
      </c>
      <c r="DI6" s="35" t="str">
        <f>IF(DI7="",NA(),DI7)</f>
        <v>-</v>
      </c>
      <c r="DJ6" s="35" t="str">
        <f t="shared" ref="DJ6:DR6" si="12">IF(DJ7="",NA(),DJ7)</f>
        <v>-</v>
      </c>
      <c r="DK6" s="35" t="str">
        <f t="shared" si="12"/>
        <v>-</v>
      </c>
      <c r="DL6" s="35">
        <f t="shared" si="12"/>
        <v>5.53</v>
      </c>
      <c r="DM6" s="35">
        <f t="shared" si="12"/>
        <v>10.89</v>
      </c>
      <c r="DN6" s="35" t="str">
        <f t="shared" si="12"/>
        <v>-</v>
      </c>
      <c r="DO6" s="35" t="str">
        <f t="shared" si="12"/>
        <v>-</v>
      </c>
      <c r="DP6" s="35" t="str">
        <f t="shared" si="12"/>
        <v>-</v>
      </c>
      <c r="DQ6" s="35">
        <f t="shared" si="12"/>
        <v>26.13</v>
      </c>
      <c r="DR6" s="35">
        <f t="shared" si="12"/>
        <v>26.36</v>
      </c>
      <c r="DS6" s="34" t="str">
        <f>IF(DS7="","",IF(DS7="-","【-】","【"&amp;SUBSTITUTE(TEXT(DS7,"#,##0.00"),"-","△")&amp;"】"))</f>
        <v>【38.57】</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5">
        <f t="shared" si="13"/>
        <v>1.03</v>
      </c>
      <c r="EC6" s="35">
        <f t="shared" si="13"/>
        <v>1.43</v>
      </c>
      <c r="ED6" s="34" t="str">
        <f>IF(ED7="","",IF(ED7="-","【-】","【"&amp;SUBSTITUTE(TEXT(ED7,"#,##0.00"),"-","△")&amp;"】"))</f>
        <v>【5.90】</v>
      </c>
      <c r="EE6" s="35" t="str">
        <f>IF(EE7="",NA(),EE7)</f>
        <v>-</v>
      </c>
      <c r="EF6" s="35" t="str">
        <f t="shared" ref="EF6:EN6" si="14">IF(EF7="",NA(),EF7)</f>
        <v>-</v>
      </c>
      <c r="EG6" s="35" t="str">
        <f t="shared" si="14"/>
        <v>-</v>
      </c>
      <c r="EH6" s="35">
        <f t="shared" si="14"/>
        <v>0.04</v>
      </c>
      <c r="EI6" s="35">
        <f t="shared" si="14"/>
        <v>0.14000000000000001</v>
      </c>
      <c r="EJ6" s="35" t="str">
        <f t="shared" si="14"/>
        <v>-</v>
      </c>
      <c r="EK6" s="35" t="str">
        <f t="shared" si="14"/>
        <v>-</v>
      </c>
      <c r="EL6" s="35" t="str">
        <f t="shared" si="14"/>
        <v>-</v>
      </c>
      <c r="EM6" s="35">
        <f t="shared" si="14"/>
        <v>0.1</v>
      </c>
      <c r="EN6" s="35">
        <f t="shared" si="14"/>
        <v>0.09</v>
      </c>
      <c r="EO6" s="34" t="str">
        <f>IF(EO7="","",IF(EO7="-","【-】","【"&amp;SUBSTITUTE(TEXT(EO7,"#,##0.00"),"-","△")&amp;"】"))</f>
        <v>【0.22】</v>
      </c>
    </row>
    <row r="7" spans="1:148" s="36" customFormat="1" x14ac:dyDescent="0.15">
      <c r="A7" s="28"/>
      <c r="B7" s="37">
        <v>2019</v>
      </c>
      <c r="C7" s="37">
        <v>382132</v>
      </c>
      <c r="D7" s="37">
        <v>46</v>
      </c>
      <c r="E7" s="37">
        <v>17</v>
      </c>
      <c r="F7" s="37">
        <v>1</v>
      </c>
      <c r="G7" s="37">
        <v>0</v>
      </c>
      <c r="H7" s="37" t="s">
        <v>96</v>
      </c>
      <c r="I7" s="37" t="s">
        <v>97</v>
      </c>
      <c r="J7" s="37" t="s">
        <v>98</v>
      </c>
      <c r="K7" s="37" t="s">
        <v>99</v>
      </c>
      <c r="L7" s="37" t="s">
        <v>100</v>
      </c>
      <c r="M7" s="37" t="s">
        <v>101</v>
      </c>
      <c r="N7" s="38" t="s">
        <v>102</v>
      </c>
      <c r="O7" s="38">
        <v>59.96</v>
      </c>
      <c r="P7" s="38">
        <v>63.69</v>
      </c>
      <c r="Q7" s="38">
        <v>55.5</v>
      </c>
      <c r="R7" s="38">
        <v>2530</v>
      </c>
      <c r="S7" s="38">
        <v>86406</v>
      </c>
      <c r="T7" s="38">
        <v>421.24</v>
      </c>
      <c r="U7" s="38">
        <v>205.12</v>
      </c>
      <c r="V7" s="38">
        <v>54819</v>
      </c>
      <c r="W7" s="38">
        <v>14.97</v>
      </c>
      <c r="X7" s="38">
        <v>3661.92</v>
      </c>
      <c r="Y7" s="38" t="s">
        <v>102</v>
      </c>
      <c r="Z7" s="38" t="s">
        <v>102</v>
      </c>
      <c r="AA7" s="38" t="s">
        <v>102</v>
      </c>
      <c r="AB7" s="38">
        <v>100.59</v>
      </c>
      <c r="AC7" s="38">
        <v>101.34</v>
      </c>
      <c r="AD7" s="38" t="s">
        <v>102</v>
      </c>
      <c r="AE7" s="38" t="s">
        <v>102</v>
      </c>
      <c r="AF7" s="38" t="s">
        <v>102</v>
      </c>
      <c r="AG7" s="38">
        <v>106.9</v>
      </c>
      <c r="AH7" s="38">
        <v>106.99</v>
      </c>
      <c r="AI7" s="38">
        <v>108.07</v>
      </c>
      <c r="AJ7" s="38" t="s">
        <v>102</v>
      </c>
      <c r="AK7" s="38" t="s">
        <v>102</v>
      </c>
      <c r="AL7" s="38" t="s">
        <v>102</v>
      </c>
      <c r="AM7" s="38">
        <v>0</v>
      </c>
      <c r="AN7" s="38">
        <v>0</v>
      </c>
      <c r="AO7" s="38" t="s">
        <v>102</v>
      </c>
      <c r="AP7" s="38" t="s">
        <v>102</v>
      </c>
      <c r="AQ7" s="38" t="s">
        <v>102</v>
      </c>
      <c r="AR7" s="38">
        <v>9.06</v>
      </c>
      <c r="AS7" s="38">
        <v>7.42</v>
      </c>
      <c r="AT7" s="38">
        <v>3.09</v>
      </c>
      <c r="AU7" s="38" t="s">
        <v>102</v>
      </c>
      <c r="AV7" s="38" t="s">
        <v>102</v>
      </c>
      <c r="AW7" s="38" t="s">
        <v>102</v>
      </c>
      <c r="AX7" s="38">
        <v>19.18</v>
      </c>
      <c r="AY7" s="38">
        <v>15.92</v>
      </c>
      <c r="AZ7" s="38" t="s">
        <v>102</v>
      </c>
      <c r="BA7" s="38" t="s">
        <v>102</v>
      </c>
      <c r="BB7" s="38" t="s">
        <v>102</v>
      </c>
      <c r="BC7" s="38">
        <v>76.31</v>
      </c>
      <c r="BD7" s="38">
        <v>68.180000000000007</v>
      </c>
      <c r="BE7" s="38">
        <v>69.540000000000006</v>
      </c>
      <c r="BF7" s="38" t="s">
        <v>102</v>
      </c>
      <c r="BG7" s="38" t="s">
        <v>102</v>
      </c>
      <c r="BH7" s="38" t="s">
        <v>102</v>
      </c>
      <c r="BI7" s="38">
        <v>828.63</v>
      </c>
      <c r="BJ7" s="38">
        <v>863.08</v>
      </c>
      <c r="BK7" s="38" t="s">
        <v>102</v>
      </c>
      <c r="BL7" s="38" t="s">
        <v>102</v>
      </c>
      <c r="BM7" s="38" t="s">
        <v>102</v>
      </c>
      <c r="BN7" s="38">
        <v>820.36</v>
      </c>
      <c r="BO7" s="38">
        <v>847.44</v>
      </c>
      <c r="BP7" s="38">
        <v>682.51</v>
      </c>
      <c r="BQ7" s="38" t="s">
        <v>102</v>
      </c>
      <c r="BR7" s="38" t="s">
        <v>102</v>
      </c>
      <c r="BS7" s="38" t="s">
        <v>102</v>
      </c>
      <c r="BT7" s="38">
        <v>89.84</v>
      </c>
      <c r="BU7" s="38">
        <v>89.21</v>
      </c>
      <c r="BV7" s="38" t="s">
        <v>102</v>
      </c>
      <c r="BW7" s="38" t="s">
        <v>102</v>
      </c>
      <c r="BX7" s="38" t="s">
        <v>102</v>
      </c>
      <c r="BY7" s="38">
        <v>95.4</v>
      </c>
      <c r="BZ7" s="38">
        <v>94.69</v>
      </c>
      <c r="CA7" s="38">
        <v>100.34</v>
      </c>
      <c r="CB7" s="38" t="s">
        <v>102</v>
      </c>
      <c r="CC7" s="38" t="s">
        <v>102</v>
      </c>
      <c r="CD7" s="38" t="s">
        <v>102</v>
      </c>
      <c r="CE7" s="38">
        <v>157</v>
      </c>
      <c r="CF7" s="38">
        <v>158.5</v>
      </c>
      <c r="CG7" s="38" t="s">
        <v>102</v>
      </c>
      <c r="CH7" s="38" t="s">
        <v>102</v>
      </c>
      <c r="CI7" s="38" t="s">
        <v>102</v>
      </c>
      <c r="CJ7" s="38">
        <v>163.19999999999999</v>
      </c>
      <c r="CK7" s="38">
        <v>159.78</v>
      </c>
      <c r="CL7" s="38">
        <v>136.15</v>
      </c>
      <c r="CM7" s="38" t="s">
        <v>102</v>
      </c>
      <c r="CN7" s="38" t="s">
        <v>102</v>
      </c>
      <c r="CO7" s="38" t="s">
        <v>102</v>
      </c>
      <c r="CP7" s="38">
        <v>71.900000000000006</v>
      </c>
      <c r="CQ7" s="38">
        <v>69.59</v>
      </c>
      <c r="CR7" s="38" t="s">
        <v>102</v>
      </c>
      <c r="CS7" s="38" t="s">
        <v>102</v>
      </c>
      <c r="CT7" s="38" t="s">
        <v>102</v>
      </c>
      <c r="CU7" s="38">
        <v>65.040000000000006</v>
      </c>
      <c r="CV7" s="38">
        <v>68.31</v>
      </c>
      <c r="CW7" s="38">
        <v>59.64</v>
      </c>
      <c r="CX7" s="38" t="s">
        <v>102</v>
      </c>
      <c r="CY7" s="38" t="s">
        <v>102</v>
      </c>
      <c r="CZ7" s="38" t="s">
        <v>102</v>
      </c>
      <c r="DA7" s="38">
        <v>96.62</v>
      </c>
      <c r="DB7" s="38">
        <v>96.77</v>
      </c>
      <c r="DC7" s="38" t="s">
        <v>102</v>
      </c>
      <c r="DD7" s="38" t="s">
        <v>102</v>
      </c>
      <c r="DE7" s="38" t="s">
        <v>102</v>
      </c>
      <c r="DF7" s="38">
        <v>92.55</v>
      </c>
      <c r="DG7" s="38">
        <v>92.62</v>
      </c>
      <c r="DH7" s="38">
        <v>95.35</v>
      </c>
      <c r="DI7" s="38" t="s">
        <v>102</v>
      </c>
      <c r="DJ7" s="38" t="s">
        <v>102</v>
      </c>
      <c r="DK7" s="38" t="s">
        <v>102</v>
      </c>
      <c r="DL7" s="38">
        <v>5.53</v>
      </c>
      <c r="DM7" s="38">
        <v>10.89</v>
      </c>
      <c r="DN7" s="38" t="s">
        <v>102</v>
      </c>
      <c r="DO7" s="38" t="s">
        <v>102</v>
      </c>
      <c r="DP7" s="38" t="s">
        <v>102</v>
      </c>
      <c r="DQ7" s="38">
        <v>26.13</v>
      </c>
      <c r="DR7" s="38">
        <v>26.36</v>
      </c>
      <c r="DS7" s="38">
        <v>38.57</v>
      </c>
      <c r="DT7" s="38" t="s">
        <v>102</v>
      </c>
      <c r="DU7" s="38" t="s">
        <v>102</v>
      </c>
      <c r="DV7" s="38" t="s">
        <v>102</v>
      </c>
      <c r="DW7" s="38">
        <v>0</v>
      </c>
      <c r="DX7" s="38">
        <v>0</v>
      </c>
      <c r="DY7" s="38" t="s">
        <v>102</v>
      </c>
      <c r="DZ7" s="38" t="s">
        <v>102</v>
      </c>
      <c r="EA7" s="38" t="s">
        <v>102</v>
      </c>
      <c r="EB7" s="38">
        <v>1.03</v>
      </c>
      <c r="EC7" s="38">
        <v>1.43</v>
      </c>
      <c r="ED7" s="38">
        <v>5.9</v>
      </c>
      <c r="EE7" s="38" t="s">
        <v>102</v>
      </c>
      <c r="EF7" s="38" t="s">
        <v>102</v>
      </c>
      <c r="EG7" s="38" t="s">
        <v>102</v>
      </c>
      <c r="EH7" s="38">
        <v>0.04</v>
      </c>
      <c r="EI7" s="38">
        <v>0.14000000000000001</v>
      </c>
      <c r="EJ7" s="38" t="s">
        <v>102</v>
      </c>
      <c r="EK7" s="38" t="s">
        <v>102</v>
      </c>
      <c r="EL7" s="38" t="s">
        <v>102</v>
      </c>
      <c r="EM7" s="38">
        <v>0.1</v>
      </c>
      <c r="EN7" s="38">
        <v>0.09</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kgesui</cp:lastModifiedBy>
  <cp:lastPrinted>2021-01-21T05:07:00Z</cp:lastPrinted>
  <dcterms:created xsi:type="dcterms:W3CDTF">2020-12-04T02:30:00Z</dcterms:created>
  <dcterms:modified xsi:type="dcterms:W3CDTF">2021-01-21T05:09:16Z</dcterms:modified>
  <cp:category/>
</cp:coreProperties>
</file>