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8 伊予市〇\"/>
    </mc:Choice>
  </mc:AlternateContent>
  <workbookProtection workbookAlgorithmName="SHA-512" workbookHashValue="vMub9+uKQl5R9O784Stueoug6qlen7oDtkHbQsnYnBr1vlxIcM1WFsAlKWFCc0LJRLktcWVnuFgerwKM29fSSA==" workbookSaltValue="78DRWUTHmFqJj4RsGnGXa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W10" i="4"/>
  <c r="I10" i="4"/>
  <c r="B10" i="4"/>
  <c r="BB8" i="4"/>
  <c r="AT8" i="4"/>
  <c r="AL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<sst xmlns="http://schemas.openxmlformats.org/spreadsheetml/2006/main" count="247" uniqueCount="121">
  <si>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</si>
  <si>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</si>
  <si>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</si>
  <si>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</si>
  <si>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</si>
  <si>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</si>
  <si>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</si>
  <si>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</si>
  <si>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</si>
  <si>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</si>
  <si>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</si>
  <si>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</si>
  <si>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</si>
  <si>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</si>
  <si>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</si>
  <si>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</si>
  <si>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</si>
  <si>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</si>
  <si>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</si>
  <si>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</si>
  <si>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</si>
  <si>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</si>
  <si>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</si>
  <si>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</si>
  <si>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</si>
  <si>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</si>
  <si>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</si>
  <si>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</si>
  <si>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</si>
  <si>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</si>
  <si>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</si>
  <si>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</si>
  <si>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</si>
  <si>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</si>
  <si>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</si>
  <si>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</si>
  <si>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</si>
  <si>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</si>
  <si>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</si>
  <si>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</si>
  <si>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</si>
  <si>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</si>
  <si>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</si>
  <si>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</si>
  <si>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</si>
  <si>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</si>
  <si>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</si>
  <si>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</si>
  <si>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</si>
  <si>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</si>
  <si>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</si>
  <si>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</si>
  <si>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</si>
  <si>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</si>
  <si>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</si>
  <si>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</si>
  <si>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</si>
  <si>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</si>
  <si>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</si>
  <si>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</si>
  <si>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</si>
  <si>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</si>
  <si>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</si>
  <si>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</si>
  <si>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</si>
  <si>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</si>
  <si>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</si>
  <si>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</si>
  <si>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</si>
  <si>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</si>
  <si>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</si>
  <si>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</si>
  <si>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</si>
  <si>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</si>
  <si>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</si>
  <si>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</si>
  <si>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</si>
  <si>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</si>
  <si>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</si>
  <si>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</si>
  <si>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</si>
  <si>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</si>
  <si>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</si>
  <si>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</si>
  <si>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</si>
  <si>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</si>
  <si>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</si>
  <si>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</si>
  <si>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</si>
  <si>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</si>
  <si>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</si>
  <si>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</si>
  <si>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</si>
  <si>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</si>
  <si>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</si>
  <si>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</si>
  <si>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</si>
  <si>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</si>
  <si>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</si>
  <si>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</si>
  <si>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</si>
  <si>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</si>
  <si>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</si>
  <si>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</si>
  <si>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</si>
  <si>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</si>
  <si>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</si>
  <si>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</si>
  <si>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</si>
  <si>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</si>
  <si>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</si>
  <si>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</si>
  <si>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</si>
  <si>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</si>
  <si>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</si>
  <si>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</si>
  <si>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</si>
  <si>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</si>
  <si>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１０年からの整備事業開始であり、約１０年程度経過している浄化槽が多くあります。ブロワーを含む駆動機器等の消耗品を除けば、老朽化による不具合等はまだありませんが、今後も維持管理業者と協力し、不具合等の早期発見・迅速対応に努めます。　
　</t>
    <rPh sb="1" eb="3">
      <t>ヘイセイ</t>
    </rPh>
    <rPh sb="5" eb="6">
      <t>ネン</t>
    </rPh>
    <rPh sb="9" eb="11">
      <t>セイビ</t>
    </rPh>
    <rPh sb="11" eb="13">
      <t>ジギョウ</t>
    </rPh>
    <rPh sb="13" eb="15">
      <t>カイシ</t>
    </rPh>
    <rPh sb="19" eb="20">
      <t>ヤク</t>
    </rPh>
    <rPh sb="22" eb="23">
      <t>ネン</t>
    </rPh>
    <rPh sb="23" eb="25">
      <t>テイド</t>
    </rPh>
    <rPh sb="25" eb="27">
      <t>ケイカ</t>
    </rPh>
    <rPh sb="31" eb="34">
      <t>ジョウカソウ</t>
    </rPh>
    <rPh sb="35" eb="36">
      <t>オオ</t>
    </rPh>
    <rPh sb="47" eb="48">
      <t>フク</t>
    </rPh>
    <rPh sb="49" eb="51">
      <t>クドウ</t>
    </rPh>
    <rPh sb="51" eb="53">
      <t>キキ</t>
    </rPh>
    <rPh sb="53" eb="54">
      <t>トウ</t>
    </rPh>
    <rPh sb="55" eb="57">
      <t>ショウモウ</t>
    </rPh>
    <rPh sb="57" eb="58">
      <t>ヒン</t>
    </rPh>
    <rPh sb="59" eb="60">
      <t>ノゾ</t>
    </rPh>
    <rPh sb="63" eb="66">
      <t>ロウキュウカ</t>
    </rPh>
    <rPh sb="69" eb="72">
      <t>フグアイ</t>
    </rPh>
    <rPh sb="72" eb="73">
      <t>トウ</t>
    </rPh>
    <rPh sb="83" eb="85">
      <t>コンゴ</t>
    </rPh>
    <rPh sb="86" eb="88">
      <t>イジ</t>
    </rPh>
    <rPh sb="88" eb="90">
      <t>カンリ</t>
    </rPh>
    <rPh sb="90" eb="92">
      <t>ギョウシャ</t>
    </rPh>
    <rPh sb="93" eb="95">
      <t>キョウリョク</t>
    </rPh>
    <rPh sb="97" eb="100">
      <t>フグアイ</t>
    </rPh>
    <rPh sb="100" eb="101">
      <t>トウ</t>
    </rPh>
    <rPh sb="102" eb="104">
      <t>ソウキ</t>
    </rPh>
    <rPh sb="104" eb="106">
      <t>ハッケン</t>
    </rPh>
    <rPh sb="107" eb="109">
      <t>ジンソク</t>
    </rPh>
    <rPh sb="109" eb="111">
      <t>タイオウ</t>
    </rPh>
    <rPh sb="112" eb="113">
      <t>ツト</t>
    </rPh>
    <phoneticPr fontId="4"/>
  </si>
  <si>
    <t>　特定地域生活排水処理事業は、本市の公共下水道や特定環境保全公共下水道及び農業集落排水施設の区域外の地域で行われている事業です。
　令和３年度から個人譲与を開始し、経営は徐々に適正な水準に向かうものと思われますが、譲与の同意を得られない使用者については、高齢・過疎による人口減少が見込まれる地域であり、今後の使用料収入の減少に対する検討も必要となりますので、今後も維持管理費等の節減に努めて参ります。</t>
    <rPh sb="1" eb="3">
      <t>トクテイ</t>
    </rPh>
    <rPh sb="3" eb="5">
      <t>チイキ</t>
    </rPh>
    <rPh sb="5" eb="7">
      <t>セイカツ</t>
    </rPh>
    <rPh sb="7" eb="9">
      <t>ハイスイ</t>
    </rPh>
    <rPh sb="9" eb="11">
      <t>ショリ</t>
    </rPh>
    <rPh sb="11" eb="13">
      <t>ジギョウ</t>
    </rPh>
    <rPh sb="15" eb="17">
      <t>ホンシ</t>
    </rPh>
    <rPh sb="18" eb="20">
      <t>コウキョウ</t>
    </rPh>
    <rPh sb="20" eb="23">
      <t>ゲスイドウ</t>
    </rPh>
    <rPh sb="24" eb="26">
      <t>トクテイ</t>
    </rPh>
    <rPh sb="26" eb="28">
      <t>カンキョウ</t>
    </rPh>
    <rPh sb="28" eb="30">
      <t>ホゼン</t>
    </rPh>
    <rPh sb="30" eb="32">
      <t>コウキョウ</t>
    </rPh>
    <rPh sb="32" eb="34">
      <t>ゲスイ</t>
    </rPh>
    <rPh sb="34" eb="35">
      <t>ドウ</t>
    </rPh>
    <rPh sb="35" eb="36">
      <t>オヨ</t>
    </rPh>
    <rPh sb="37" eb="39">
      <t>ノウギョウ</t>
    </rPh>
    <rPh sb="39" eb="41">
      <t>シュウラク</t>
    </rPh>
    <rPh sb="41" eb="43">
      <t>ハイスイ</t>
    </rPh>
    <rPh sb="43" eb="45">
      <t>シセツ</t>
    </rPh>
    <rPh sb="46" eb="49">
      <t>クイキガイ</t>
    </rPh>
    <rPh sb="50" eb="52">
      <t>チイキ</t>
    </rPh>
    <rPh sb="53" eb="54">
      <t>オコナ</t>
    </rPh>
    <rPh sb="59" eb="61">
      <t>ジギョウ</t>
    </rPh>
    <rPh sb="85" eb="87">
      <t>ジョジョ</t>
    </rPh>
    <rPh sb="94" eb="95">
      <t>ム</t>
    </rPh>
    <rPh sb="107" eb="109">
      <t>ジョウヨ</t>
    </rPh>
    <rPh sb="110" eb="112">
      <t>ドウイ</t>
    </rPh>
    <rPh sb="113" eb="114">
      <t>エ</t>
    </rPh>
    <rPh sb="118" eb="121">
      <t>シヨウシャ</t>
    </rPh>
    <rPh sb="127" eb="129">
      <t>コウレイ</t>
    </rPh>
    <rPh sb="130" eb="132">
      <t>カソ</t>
    </rPh>
    <rPh sb="135" eb="137">
      <t>ジンコウ</t>
    </rPh>
    <rPh sb="137" eb="139">
      <t>ゲンショウ</t>
    </rPh>
    <rPh sb="140" eb="142">
      <t>ミコ</t>
    </rPh>
    <rPh sb="145" eb="147">
      <t>チイキ</t>
    </rPh>
    <rPh sb="151" eb="153">
      <t>コンゴ</t>
    </rPh>
    <rPh sb="179" eb="181">
      <t>コンゴ</t>
    </rPh>
    <rPh sb="182" eb="184">
      <t>イジ</t>
    </rPh>
    <rPh sb="184" eb="186">
      <t>カンリ</t>
    </rPh>
    <rPh sb="186" eb="187">
      <t>ヒ</t>
    </rPh>
    <rPh sb="187" eb="188">
      <t>トウ</t>
    </rPh>
    <rPh sb="189" eb="191">
      <t>セツゲン</t>
    </rPh>
    <rPh sb="192" eb="193">
      <t>ツト</t>
    </rPh>
    <rPh sb="195" eb="196">
      <t>マイ</t>
    </rPh>
    <phoneticPr fontId="4"/>
  </si>
  <si>
    <t>　収益的収支比率については、収入がほぼ一定であるため、費用の増減によって変動があるものの、約９０％といった値で推移し安定しています。本来、料金収入で会計全体を賄う独立採算による経営が基本と考えますが、本市の地域実情を勘案すると、現状の料金収入のみで運営することは困難な状況であり、一般会計からの繰入金に頼らざるを得ない状況です。　
　また、汚水処理原価についても近年増加傾向にあり、浄化槽にかかる修繕費等の維持管理費が近年増大していることが要因であると考えられます。
　以上のことから、今後も経営状況の改善に向けた取り組みは重要な課題であり、令和３年度より順次、市設置型浄化槽の個人譲与を開始しますが、引き続き、維持管理費等の節減に努めて参りたいと思います。</t>
    <rPh sb="1" eb="4">
      <t>シュウエキテキ</t>
    </rPh>
    <rPh sb="4" eb="6">
      <t>シュウシ</t>
    </rPh>
    <rPh sb="6" eb="8">
      <t>ヒリツ</t>
    </rPh>
    <rPh sb="14" eb="16">
      <t>シュウニュウ</t>
    </rPh>
    <rPh sb="19" eb="21">
      <t>イッテイ</t>
    </rPh>
    <rPh sb="27" eb="29">
      <t>ヒヨウ</t>
    </rPh>
    <rPh sb="30" eb="32">
      <t>ゾウゲン</t>
    </rPh>
    <rPh sb="36" eb="38">
      <t>ヘンドウ</t>
    </rPh>
    <rPh sb="45" eb="46">
      <t>ヤク</t>
    </rPh>
    <rPh sb="53" eb="54">
      <t>アタイ</t>
    </rPh>
    <rPh sb="55" eb="57">
      <t>スイイ</t>
    </rPh>
    <rPh sb="58" eb="60">
      <t>アンテイ</t>
    </rPh>
    <rPh sb="66" eb="68">
      <t>ホンライ</t>
    </rPh>
    <rPh sb="69" eb="71">
      <t>リョウキン</t>
    </rPh>
    <rPh sb="71" eb="73">
      <t>シュウニュウ</t>
    </rPh>
    <rPh sb="74" eb="76">
      <t>カイケイ</t>
    </rPh>
    <rPh sb="76" eb="78">
      <t>ゼンタイ</t>
    </rPh>
    <rPh sb="79" eb="80">
      <t>マカナ</t>
    </rPh>
    <rPh sb="81" eb="83">
      <t>ドクリツ</t>
    </rPh>
    <rPh sb="83" eb="85">
      <t>サイサン</t>
    </rPh>
    <rPh sb="88" eb="90">
      <t>ケイエイ</t>
    </rPh>
    <rPh sb="91" eb="93">
      <t>キホン</t>
    </rPh>
    <rPh sb="94" eb="95">
      <t>カンガ</t>
    </rPh>
    <rPh sb="103" eb="105">
      <t>チイキ</t>
    </rPh>
    <rPh sb="105" eb="107">
      <t>ジツジョウ</t>
    </rPh>
    <rPh sb="108" eb="110">
      <t>カンアン</t>
    </rPh>
    <rPh sb="114" eb="116">
      <t>ゲンジョウ</t>
    </rPh>
    <rPh sb="117" eb="119">
      <t>リョウキン</t>
    </rPh>
    <rPh sb="119" eb="121">
      <t>シュウニュウ</t>
    </rPh>
    <rPh sb="124" eb="126">
      <t>ウンエイ</t>
    </rPh>
    <rPh sb="131" eb="133">
      <t>コンナン</t>
    </rPh>
    <rPh sb="134" eb="136">
      <t>ジョウキョウ</t>
    </rPh>
    <rPh sb="140" eb="142">
      <t>イッパン</t>
    </rPh>
    <rPh sb="142" eb="144">
      <t>カイケイ</t>
    </rPh>
    <rPh sb="147" eb="149">
      <t>クリイレ</t>
    </rPh>
    <rPh sb="149" eb="150">
      <t>キン</t>
    </rPh>
    <rPh sb="151" eb="152">
      <t>タヨ</t>
    </rPh>
    <rPh sb="156" eb="157">
      <t>エ</t>
    </rPh>
    <rPh sb="159" eb="161">
      <t>ジョウキョウ</t>
    </rPh>
    <rPh sb="170" eb="172">
      <t>オスイ</t>
    </rPh>
    <rPh sb="172" eb="174">
      <t>ショリ</t>
    </rPh>
    <rPh sb="174" eb="176">
      <t>ゲンカ</t>
    </rPh>
    <rPh sb="181" eb="183">
      <t>キンネン</t>
    </rPh>
    <rPh sb="183" eb="185">
      <t>ゾウカ</t>
    </rPh>
    <rPh sb="185" eb="187">
      <t>ケイコウ</t>
    </rPh>
    <rPh sb="191" eb="194">
      <t>ジョウカソウ</t>
    </rPh>
    <rPh sb="198" eb="200">
      <t>シュウゼン</t>
    </rPh>
    <rPh sb="200" eb="201">
      <t>ヒ</t>
    </rPh>
    <rPh sb="201" eb="202">
      <t>トウ</t>
    </rPh>
    <rPh sb="203" eb="205">
      <t>イジ</t>
    </rPh>
    <rPh sb="205" eb="207">
      <t>カンリ</t>
    </rPh>
    <rPh sb="207" eb="208">
      <t>ヒ</t>
    </rPh>
    <rPh sb="209" eb="211">
      <t>キンネン</t>
    </rPh>
    <rPh sb="211" eb="213">
      <t>ゾウダイ</t>
    </rPh>
    <rPh sb="220" eb="222">
      <t>ヨウイン</t>
    </rPh>
    <rPh sb="226" eb="227">
      <t>カンガ</t>
    </rPh>
    <rPh sb="235" eb="237">
      <t>イジョウ</t>
    </rPh>
    <rPh sb="243" eb="245">
      <t>コンゴ</t>
    </rPh>
    <rPh sb="246" eb="248">
      <t>ケイエイ</t>
    </rPh>
    <rPh sb="248" eb="250">
      <t>ジョウキョウ</t>
    </rPh>
    <rPh sb="251" eb="253">
      <t>カイゼン</t>
    </rPh>
    <rPh sb="254" eb="255">
      <t>ム</t>
    </rPh>
    <rPh sb="257" eb="258">
      <t>ト</t>
    </rPh>
    <rPh sb="259" eb="260">
      <t>ク</t>
    </rPh>
    <rPh sb="262" eb="264">
      <t>ジュウヨウ</t>
    </rPh>
    <rPh sb="265" eb="267">
      <t>カダイ</t>
    </rPh>
    <rPh sb="271" eb="273">
      <t>レイワ</t>
    </rPh>
    <rPh sb="274" eb="276">
      <t>ネンド</t>
    </rPh>
    <rPh sb="278" eb="280">
      <t>ジュンジ</t>
    </rPh>
    <rPh sb="281" eb="282">
      <t>シ</t>
    </rPh>
    <rPh sb="282" eb="285">
      <t>セッチガタ</t>
    </rPh>
    <rPh sb="285" eb="288">
      <t>ジョウカソウ</t>
    </rPh>
    <rPh sb="289" eb="291">
      <t>コジン</t>
    </rPh>
    <rPh sb="291" eb="293">
      <t>ジョウヨ</t>
    </rPh>
    <rPh sb="294" eb="296">
      <t>カイシ</t>
    </rPh>
    <rPh sb="301" eb="302">
      <t>ヒ</t>
    </rPh>
    <rPh sb="303" eb="304">
      <t>ツヅ</t>
    </rPh>
    <rPh sb="306" eb="308">
      <t>イジ</t>
    </rPh>
    <rPh sb="308" eb="311">
      <t>カンリヒ</t>
    </rPh>
    <rPh sb="311" eb="312">
      <t>トウ</t>
    </rPh>
    <rPh sb="313" eb="315">
      <t>セツゲン</t>
    </rPh>
    <rPh sb="316" eb="317">
      <t>ツト</t>
    </rPh>
    <rPh sb="319" eb="320">
      <t>マイ</t>
    </rPh>
    <rPh sb="324" eb="32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</si>
</sst>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E-4F22-9526-4A85DF8144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CE-4F22-9526-4A85DF8144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E1-4EC2-BB43-FA632C9DDC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06E1-4EC2-BB43-FA632C9DDC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7A-4AE9-B94D-E0784613B1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3B7A-4AE9-B94D-E0784613B1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88.97</c:v>
                </c:pt>
                <c:pt idx="1">
                  <c:v>90.26</c:v>
                </c:pt>
                <c:pt idx="2">
                  <c:v>90.01</c:v>
                </c:pt>
                <c:pt idx="3">
                  <c:v>89.16</c:v>
                </c:pt>
                <c:pt idx="4">
                  <c:v>89.02</c:v>
                </c:pt>
              </c:numCache>
            </c:numRef>
          </c:val>
          <c:extLst>
            <c:ext xmlns:c16="http://schemas.microsoft.com/office/drawing/2014/chart" uri="{C3380CC4-5D6E-409C-BE32-E72D297353CC}">
              <c16:uniqueId val="{00000000-435D-4030-AA63-F7FDD3CC9C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D-4030-AA63-F7FDD3CC9C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D-4425-920F-77329A472A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D-4425-920F-77329A472A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0-4040-9C8E-AC01AF7F1A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0-4040-9C8E-AC01AF7F1A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EA-46DA-9B02-CD897538B3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EA-46DA-9B02-CD897538B3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2-4E9C-9E6C-9540A1BFD6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2-4E9C-9E6C-9540A1BFD6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431.48</c:v>
                </c:pt>
                <c:pt idx="1">
                  <c:v>419.59</c:v>
                </c:pt>
                <c:pt idx="2">
                  <c:v>403.67</c:v>
                </c:pt>
                <c:pt idx="3" formatCode="#,##0.00;&quot;△&quot;#,##0.00">
                  <c:v>0</c:v>
                </c:pt>
                <c:pt idx="4" formatCode="#,##0.00;&quot;△&quot;#,##0.00">
                  <c:v>0</c:v>
                </c:pt>
              </c:numCache>
            </c:numRef>
          </c:val>
          <c:extLst>
            <c:ext xmlns:c16="http://schemas.microsoft.com/office/drawing/2014/chart" uri="{C3380CC4-5D6E-409C-BE32-E72D297353CC}">
              <c16:uniqueId val="{00000000-AC84-45A8-9DF8-2FB3EED974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AC84-45A8-9DF8-2FB3EED974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42.72</c:v>
                </c:pt>
                <c:pt idx="1">
                  <c:v>42.99</c:v>
                </c:pt>
                <c:pt idx="2">
                  <c:v>42.64</c:v>
                </c:pt>
                <c:pt idx="3">
                  <c:v>50.61</c:v>
                </c:pt>
                <c:pt idx="4">
                  <c:v>50.04</c:v>
                </c:pt>
              </c:numCache>
            </c:numRef>
          </c:val>
          <c:extLst>
            <c:ext xmlns:c16="http://schemas.microsoft.com/office/drawing/2014/chart" uri="{C3380CC4-5D6E-409C-BE32-E72D297353CC}">
              <c16:uniqueId val="{00000000-1EA6-4C65-8796-0FE2E5DC17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1EA6-4C65-8796-0FE2E5DC17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437.92</c:v>
                </c:pt>
                <c:pt idx="1">
                  <c:v>468.22</c:v>
                </c:pt>
                <c:pt idx="2">
                  <c:v>477.74</c:v>
                </c:pt>
                <c:pt idx="3">
                  <c:v>403.77</c:v>
                </c:pt>
                <c:pt idx="4">
                  <c:v>410.86</c:v>
                </c:pt>
              </c:numCache>
            </c:numRef>
          </c:val>
          <c:extLst>
            <c:ext xmlns:c16="http://schemas.microsoft.com/office/drawing/2014/chart" uri="{C3380CC4-5D6E-409C-BE32-E72D297353CC}">
              <c16:uniqueId val="{00000000-04FC-4177-B99A-951073A41C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04FC-4177-B99A-951073A41C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36933</v>
      </c>
      <c r="AM8" s="69"/>
      <c r="AN8" s="69"/>
      <c r="AO8" s="69"/>
      <c r="AP8" s="69"/>
      <c r="AQ8" s="69"/>
      <c r="AR8" s="69"/>
      <c r="AS8" s="69"/>
      <c r="AT8" s="68">
        <f>データ!T6</f>
        <v>194.44</v>
      </c>
      <c r="AU8" s="68"/>
      <c r="AV8" s="68"/>
      <c r="AW8" s="68"/>
      <c r="AX8" s="68"/>
      <c r="AY8" s="68"/>
      <c r="AZ8" s="68"/>
      <c r="BA8" s="68"/>
      <c r="BB8" s="68">
        <f>データ!U6</f>
        <v>189.95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7.26</v>
      </c>
      <c r="Q10" s="68"/>
      <c r="R10" s="68"/>
      <c r="S10" s="68"/>
      <c r="T10" s="68"/>
      <c r="U10" s="68"/>
      <c r="V10" s="68"/>
      <c r="W10" s="68">
        <f>データ!Q6</f>
        <v>100</v>
      </c>
      <c r="X10" s="68"/>
      <c r="Y10" s="68"/>
      <c r="Z10" s="68"/>
      <c r="AA10" s="68"/>
      <c r="AB10" s="68"/>
      <c r="AC10" s="68"/>
      <c r="AD10" s="69">
        <f>データ!R6</f>
        <v>3600</v>
      </c>
      <c r="AE10" s="69"/>
      <c r="AF10" s="69"/>
      <c r="AG10" s="69"/>
      <c r="AH10" s="69"/>
      <c r="AI10" s="69"/>
      <c r="AJ10" s="69"/>
      <c r="AK10" s="2"/>
      <c r="AL10" s="69">
        <f>データ!V6</f>
        <v>2669</v>
      </c>
      <c r="AM10" s="69"/>
      <c r="AN10" s="69"/>
      <c r="AO10" s="69"/>
      <c r="AP10" s="69"/>
      <c r="AQ10" s="69"/>
      <c r="AR10" s="69"/>
      <c r="AS10" s="69"/>
      <c r="AT10" s="68">
        <f>データ!W6</f>
        <v>136.83000000000001</v>
      </c>
      <c r="AU10" s="68"/>
      <c r="AV10" s="68"/>
      <c r="AW10" s="68"/>
      <c r="AX10" s="68"/>
      <c r="AY10" s="68"/>
      <c r="AZ10" s="68"/>
      <c r="BA10" s="68"/>
      <c r="BB10" s="68">
        <f>データ!X6</f>
        <v>19.510000000000002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nrx+INqG0ME722Tsw6io+chAuOAirbjXJncad24sBWqXKvZeb6gjN8yjdbjdVDKMZpxV1+f9RkaEXi6q1Xp9Cw==" saltValue="JTLbr30eqG7aVOABnLDb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382108</v>
      </c>
      <c r="D6" s="33">
        <f t="shared" si="3"/>
        <v>47</v>
      </c>
      <c r="E6" s="33">
        <f t="shared" si="3"/>
        <v>18</v>
      </c>
      <c r="F6" s="33">
        <f t="shared" si="3"/>
        <v>0</v>
      </c>
      <c r="G6" s="33">
        <f t="shared" si="3"/>
        <v>0</v>
      </c>
      <c r="H6" s="33" t="str">
        <f t="shared" si="3"/>
        <v>愛媛県　伊予市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7.26</v>
      </c>
      <c r="Q6" s="34">
        <f t="shared" si="3"/>
        <v>100</v>
      </c>
      <c r="R6" s="34">
        <f t="shared" si="3"/>
        <v>3600</v>
      </c>
      <c r="S6" s="34">
        <f t="shared" si="3"/>
        <v>36933</v>
      </c>
      <c r="T6" s="34">
        <f t="shared" si="3"/>
        <v>194.44</v>
      </c>
      <c r="U6" s="34">
        <f t="shared" si="3"/>
        <v>189.95</v>
      </c>
      <c r="V6" s="34">
        <f t="shared" si="3"/>
        <v>2669</v>
      </c>
      <c r="W6" s="34">
        <f t="shared" si="3"/>
        <v>136.83000000000001</v>
      </c>
      <c r="X6" s="34">
        <f t="shared" si="3"/>
        <v>19.510000000000002</v>
      </c>
      <c r="Y6" s="35">
        <f>IF(Y7="",NA(),Y7)</f>
        <v>88.97</v>
      </c>
      <c r="Z6" s="35">
        <f t="shared" ref="Z6:AH6" si="4">IF(Z7="",NA(),Z7)</f>
        <v>90.26</v>
      </c>
      <c r="AA6" s="35">
        <f t="shared" si="4"/>
        <v>90.01</v>
      </c>
      <c r="AB6" s="35">
        <f t="shared" si="4"/>
        <v>89.16</v>
      </c>
      <c r="AC6" s="35">
        <f t="shared" si="4"/>
        <v>89.02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431.48</v>
      </c>
      <c r="BG6" s="35">
        <f t="shared" ref="BG6:BO6" si="7">IF(BG7="",NA(),BG7)</f>
        <v>419.59</v>
      </c>
      <c r="BH6" s="35">
        <f t="shared" si="7"/>
        <v>403.67</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42.72</v>
      </c>
      <c r="BR6" s="35">
        <f t="shared" ref="BR6:BZ6" si="8">IF(BR7="",NA(),BR7)</f>
        <v>42.99</v>
      </c>
      <c r="BS6" s="35">
        <f t="shared" si="8"/>
        <v>42.64</v>
      </c>
      <c r="BT6" s="35">
        <f t="shared" si="8"/>
        <v>50.61</v>
      </c>
      <c r="BU6" s="35">
        <f t="shared" si="8"/>
        <v>50.04</v>
      </c>
      <c r="BV6" s="35">
        <f t="shared" si="8"/>
        <v>65.7</v>
      </c>
      <c r="BW6" s="35">
        <f t="shared" si="8"/>
        <v>66.73</v>
      </c>
      <c r="BX6" s="35">
        <f t="shared" si="8"/>
        <v>64.78</v>
      </c>
      <c r="BY6" s="35">
        <f t="shared" si="8"/>
        <v>63.06</v>
      </c>
      <c r="BZ6" s="35">
        <f t="shared" si="8"/>
        <v>62.5</v>
      </c>
      <c r="CA6" s="34" t="str">
        <f>IF(CA7="","",IF(CA7="-","【-】","【"&amp;SUBSTITUTE(TEXT(CA7,"#,##0.00"),"-","△")&amp;"】"))</f>
        <v>【59.98】</v>
      </c>
      <c r="CB6" s="35">
        <f>IF(CB7="",NA(),CB7)</f>
        <v>437.92</v>
      </c>
      <c r="CC6" s="35">
        <f t="shared" ref="CC6:CK6" si="9">IF(CC7="",NA(),CC7)</f>
        <v>468.22</v>
      </c>
      <c r="CD6" s="35">
        <f t="shared" si="9"/>
        <v>477.74</v>
      </c>
      <c r="CE6" s="35">
        <f t="shared" si="9"/>
        <v>403.77</v>
      </c>
      <c r="CF6" s="35">
        <f t="shared" si="9"/>
        <v>410.86</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382108</v>
      </c>
      <c r="D7" s="37">
        <v>47</v>
      </c>
      <c r="E7" s="37">
        <v>18</v>
      </c>
      <c r="F7" s="37">
        <v>0</v>
      </c>
      <c r="G7" s="37">
        <v>0</v>
      </c>
      <c r="H7" s="37" t="s">
        <v>99</v>
      </c>
      <c r="I7" s="37" t="s">
        <v>100</v>
      </c>
      <c r="J7" s="37" t="s">
        <v>101</v>
      </c>
      <c r="K7" s="37" t="s">
        <v>102</v>
      </c>
      <c r="L7" s="37" t="s">
        <v>103</v>
      </c>
      <c r="M7" s="37" t="s">
        <v>104</v>
      </c>
      <c r="N7" s="38" t="s">
        <v>105</v>
      </c>
      <c r="O7" s="38" t="s">
        <v>106</v>
      </c>
      <c r="P7" s="38">
        <v>7.26</v>
      </c>
      <c r="Q7" s="38">
        <v>100</v>
      </c>
      <c r="R7" s="38">
        <v>3600</v>
      </c>
      <c r="S7" s="38">
        <v>36933</v>
      </c>
      <c r="T7" s="38">
        <v>194.44</v>
      </c>
      <c r="U7" s="38">
        <v>189.95</v>
      </c>
      <c r="V7" s="38">
        <v>2669</v>
      </c>
      <c r="W7" s="38">
        <v>136.83000000000001</v>
      </c>
      <c r="X7" s="38">
        <v>19.510000000000002</v>
      </c>
      <c r="Y7" s="38">
        <v>88.97</v>
      </c>
      <c r="Z7" s="38">
        <v>90.26</v>
      </c>
      <c r="AA7" s="38">
        <v>90.01</v>
      </c>
      <c r="AB7" s="38">
        <v>89.16</v>
      </c>
      <c r="AC7" s="38">
        <v>89.02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431.48</v>
      </c>
      <c r="BG7" s="38">
        <v>419.59</v>
      </c>
      <c r="BH7" s="38">
        <v>403.67</v>
      </c>
      <c r="BI7" s="38">
        <v>0</v>
      </c>
      <c r="BJ7" s="38">
        <v>0</v>
      </c>
      <c r="BK7" s="38">
        <v>241.49</v>
      </c>
      <c r="BL7" s="38">
        <v>248.44</v>
      </c>
      <c r="BM7" s="38">
        <v>244.85</v>
      </c>
      <c r="BN7" s="38">
        <v>296.89</v>
      </c>
      <c r="BO7" s="38">
        <v>270.57</v>
      </c>
      <c r="BP7" s="38">
        <v>307.23</v>
      </c>
      <c r="BQ7" s="38">
        <v>42.72</v>
      </c>
      <c r="BR7" s="38">
        <v>42.99</v>
      </c>
      <c r="BS7" s="38">
        <v>42.64</v>
      </c>
      <c r="BT7" s="38">
        <v>50.61</v>
      </c>
      <c r="BU7" s="38">
        <v>50.04</v>
      </c>
      <c r="BV7" s="38">
        <v>65.7</v>
      </c>
      <c r="BW7" s="38">
        <v>66.73</v>
      </c>
      <c r="BX7" s="38">
        <v>64.78</v>
      </c>
      <c r="BY7" s="38">
        <v>63.06</v>
      </c>
      <c r="BZ7" s="38">
        <v>62.5</v>
      </c>
      <c r="CA7" s="38">
        <v>59.98</v>
      </c>
      <c r="CB7" s="38">
        <v>437.92</v>
      </c>
      <c r="CC7" s="38">
        <v>468.22</v>
      </c>
      <c r="CD7" s="38">
        <v>477.74</v>
      </c>
      <c r="CE7" s="38">
        <v>403.77</v>
      </c>
      <c r="CF7" s="38">
        <v>410.86</v>
      </c>
      <c r="CG7" s="38">
        <v>247.94</v>
      </c>
      <c r="CH7" s="38">
        <v>241.29</v>
      </c>
      <c r="CI7" s="38">
        <v>250.21</v>
      </c>
      <c r="CJ7" s="38">
        <v>264.77</v>
      </c>
      <c r="CK7" s="38">
        <v>269.33</v>
      </c>
      <c r="CL7" s="38">
        <v>272.98</v>
      </c>
      <c r="CM7" s="38">
        <v>100</v>
      </c>
      <c r="CN7" s="38">
        <v>100</v>
      </c>
      <c r="CO7" s="38">
        <v>100</v>
      </c>
      <c r="CP7" s="38">
        <v>100</v>
      </c>
      <c r="CQ7" s="38">
        <v>100</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2021-02-08T05:58:15Z</cp:lastPrinted>
  <dcterms:created xsi:type="dcterms:W3CDTF">2020-12-04T03:18:28Z</dcterms:created>
  <dcterms:modified xsi:type="dcterms:W3CDTF">2021-02-08T05:58:17Z</dcterms:modified>
  <cp:category/>
</cp:coreProperties>
</file>