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P:\07水道課\10濱田崇裕\●005.各種調査・報告物関係（H30年度～）\R02各種調査･報告物関係\R030114　公営企業に係る経営比較分析表（令和02年度決算）の分析等について（簡水分のみ）\"/>
    </mc:Choice>
  </mc:AlternateContent>
  <xr:revisionPtr revIDLastSave="0" documentId="13_ncr:1_{594DC46D-843A-44F9-9AE2-A6FF9D02C829}" xr6:coauthVersionLast="36" xr6:coauthVersionMax="36" xr10:uidLastSave="{00000000-0000-0000-0000-000000000000}"/>
  <workbookProtection workbookAlgorithmName="SHA-512" workbookHashValue="sVp7eeLAtcF1b+D49zdOXD86hvYJfQ2cGt1EIRKcTChufWa+QNS21isQPqJxc8QfOess3yz7EAJbX/p3SYEtjA==" workbookSaltValue="m9ROsSO03J3PrlxCd2fZNQ==" workbookSpinCount="100000" lockStructure="1"/>
  <bookViews>
    <workbookView xWindow="0" yWindow="0" windowWidth="15360" windowHeight="7635"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W10" i="4" s="1"/>
  <c r="P6" i="5"/>
  <c r="O6" i="5"/>
  <c r="I10" i="4" s="1"/>
  <c r="N6" i="5"/>
  <c r="M6" i="5"/>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I85" i="4"/>
  <c r="BB10" i="4"/>
  <c r="AT10" i="4"/>
  <c r="AL10" i="4"/>
  <c r="P10" i="4"/>
  <c r="B10" i="4"/>
  <c r="AD8" i="4"/>
  <c r="W8" i="4"/>
  <c r="P8" i="4"/>
  <c r="I8" i="4"/>
  <c r="B8" i="4"/>
</calcChain>
</file>

<file path=xl/sharedStrings.xml><?xml version="1.0" encoding="utf-8"?>
<sst xmlns="http://schemas.openxmlformats.org/spreadsheetml/2006/main" count="233" uniqueCount="118">
  <si>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</si>
  <si>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</si>
  <si>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</si>
  <si>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</si>
  <si>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</si>
  <si>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</si>
  <si>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</si>
  <si>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</si>
  <si>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</si>
  <si>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</si>
  <si>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</si>
  <si>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</si>
  <si>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</si>
  <si>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</si>
  <si>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</si>
  <si>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</si>
  <si>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</si>
  <si>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</si>
  <si>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</si>
  <si>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</si>
  <si>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</si>
  <si>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</si>
  <si>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</si>
  <si>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</si>
  <si>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</si>
  <si>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</si>
  <si>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</si>
  <si>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</si>
  <si>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</si>
  <si>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</si>
  <si>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</si>
  <si>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</si>
  <si>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</si>
  <si>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</si>
  <si>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</si>
  <si>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</si>
  <si>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</si>
  <si>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</si>
  <si>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</si>
  <si>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</si>
  <si>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</si>
  <si>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</si>
  <si>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</si>
  <si>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</si>
  <si>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</si>
  <si>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</si>
  <si>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</si>
  <si>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</si>
  <si>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</si>
  <si>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</si>
  <si>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</si>
  <si>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</si>
  <si>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</si>
  <si>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</si>
  <si>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</si>
  <si>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</si>
  <si>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</si>
  <si>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</si>
  <si>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</si>
  <si>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</si>
  <si>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</si>
  <si>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</si>
  <si>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</si>
  <si>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</si>
  <si>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</si>
  <si>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</si>
  <si>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</si>
  <si>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</si>
  <si>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</si>
  <si>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</si>
  <si>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</si>
  <si>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</si>
  <si>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</si>
  <si>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</si>
  <si>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</si>
  <si>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</si>
  <si>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</si>
  <si>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</si>
  <si>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</si>
  <si>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</si>
  <si>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</si>
  <si>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</si>
  <si>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</si>
  <si>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</si>
  <si>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</si>
  <si>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</si>
  <si>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</si>
  <si>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</si>
  <si>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</si>
  <si>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</si>
  <si>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</si>
  <si>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</si>
  <si>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</si>
  <si>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</si>
  <si>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</si>
  <si>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</si>
  <si>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伊予市</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</si>
  <si>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</si>
  <si>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</si>
  <si>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</si>
  <si>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</si>
  <si>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</si>
  <si>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</si>
  <si>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</si>
  <si>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</si>
  <si>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</si>
  <si>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</si>
  <si>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</si>
  <si>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</si>
  <si>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</si>
  <si>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</si>
  <si>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</si>
  <si>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</si>
  <si>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</si>
  <si>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</si>
  <si>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簡易水道事業を展開する地域は、平坦地が少なく、山間の谷沿いや小河川の河口を中心に集落が形成されており、水道管路を整備するには非常に効率の悪い地域である。
　また、取水・導水施設については建設時期が古く耐震性の低いものも多く抱えているため、耐震性の確保が必要である。</t>
    <phoneticPr fontId="4"/>
  </si>
  <si>
    <t>　簡易水道事業は、簡易水道特別会計によって経理している。総費用に対する水道収益率は低く、収益の不足分を一般会計からの繰入金により補填している状況である。
　「①収益的収支比率」は、平成28年度までは概ね50%台で推移し、類似団体平均値と比較して約21ポイント低い状況であったが、平成29年度以降は上灘地区簡易水道を上水道へ統合し料金収入が減少傾向にあるが、令和元年度では、従来までの基準外繰入の経理方法を改善し類似団体平均値を上回ることとなった。
　「④企業債残高対給水収益比率」は、平成28年度まで上灘簡水統合に伴う浄配水施設・管路布設等を行うための経費を起債により資金調達したことなどにより類似団体よりかなり高く推移していたが、平成29年度以降は上灘簡水統合により数値上は改善し類似団体平均値を下回る傾向である。
　「⑤料金回収率」は、平成29年度は一旦改善傾向を示したが、平成30年度以降再び下降しており、類似団体平均値と比べ依然、低水準である。また、財源は一般会計からの繰入により補填・調整されており、公平な受益者負担の考え方に基づく料金改定を令和元年度より実施し段階的に改善に努めることとする。
　「⑥給水原価」は、平成29年度は一旦改善傾向を示したが、平成30年度に再び上昇しており、類似団体平均値よりも依然、高めであり、「⑦施設利用率」も、平成29年度は改善しているものの、類似団体平均値と比較し、依然、低水準であり、更なる効率性の向上、費用対効果を踏まえた維持管理が求められている。
　「⑧有収率」は、類似団体平均値と比較しても依然高く、水道施設や給水装置の異常が少なく効率的に稼動しているものと捉え今後も引き続き維持していく必要がある。</t>
    <rPh sb="145" eb="147">
      <t>イコウ</t>
    </rPh>
    <rPh sb="171" eb="173">
      <t>ケイコウ</t>
    </rPh>
    <rPh sb="178" eb="180">
      <t>レイワ</t>
    </rPh>
    <rPh sb="180" eb="182">
      <t>ガンネン</t>
    </rPh>
    <rPh sb="182" eb="183">
      <t>ド</t>
    </rPh>
    <rPh sb="191" eb="193">
      <t>キジュン</t>
    </rPh>
    <rPh sb="193" eb="194">
      <t>ガイ</t>
    </rPh>
    <rPh sb="194" eb="196">
      <t>クリイレ</t>
    </rPh>
    <rPh sb="197" eb="199">
      <t>ケイリ</t>
    </rPh>
    <rPh sb="199" eb="201">
      <t>ホウホウ</t>
    </rPh>
    <rPh sb="202" eb="204">
      <t>カイゼン</t>
    </rPh>
    <rPh sb="213" eb="215">
      <t>ウワマワ</t>
    </rPh>
    <rPh sb="322" eb="324">
      <t>イコウ</t>
    </rPh>
    <rPh sb="349" eb="351">
      <t>シタマワ</t>
    </rPh>
    <rPh sb="352" eb="354">
      <t>ケイコウ</t>
    </rPh>
    <rPh sb="395" eb="397">
      <t>イコウ</t>
    </rPh>
    <phoneticPr fontId="4"/>
  </si>
  <si>
    <t>　本市の簡易水道事業における財政状況は、依然、水道使用料をもって総支出を賄える状況にはなく、一般会計からの繰入金による補填によって経営が成り立っている状況にある。
　過疎化が進む地域で展開される簡易水道事業は、高齢化による給水人口の減少や老朽施設の更新・維持管理費用の増加により、経営効率の向上を図りにくい状況にあるが、上水道料金との統一による料金改定を実施する他、令和２年度からは上水道への会計統合を実施し公営企業会計の適用を受け、取り巻く経営環境の変化に対応すべく経営戦略を策定し、これに基づく計画的かつ合理的な経営により基盤強化を図る必要がある。</t>
    <rPh sb="183" eb="185">
      <t>レイワ</t>
    </rPh>
    <rPh sb="186" eb="188">
      <t>ネンド</t>
    </rPh>
    <rPh sb="196" eb="198">
      <t>カイケイ</t>
    </rPh>
    <rPh sb="201" eb="203">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</si>
</sst>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072-4593-8F1C-EF273246C215}"/>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0.53</c:v>
                </c:pt>
                <c:pt idx="2">
                  <c:v>0.72</c:v>
                </c:pt>
                <c:pt idx="3">
                  <c:v>0.53</c:v>
                </c:pt>
                <c:pt idx="4">
                  <c:v>0.71</c:v>
                </c:pt>
              </c:numCache>
            </c:numRef>
          </c:val>
          <c:smooth val="0"/>
          <c:extLst>
            <c:ext xmlns:c16="http://schemas.microsoft.com/office/drawing/2014/chart" uri="{C3380CC4-5D6E-409C-BE32-E72D297353CC}">
              <c16:uniqueId val="{00000001-4072-4593-8F1C-EF273246C215}"/>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50.44</c:v>
                </c:pt>
                <c:pt idx="1">
                  <c:v>49.5</c:v>
                </c:pt>
                <c:pt idx="2">
                  <c:v>52</c:v>
                </c:pt>
                <c:pt idx="3">
                  <c:v>39.020000000000003</c:v>
                </c:pt>
                <c:pt idx="4">
                  <c:v>36.909999999999997</c:v>
                </c:pt>
              </c:numCache>
            </c:numRef>
          </c:val>
          <c:extLst>
            <c:ext xmlns:c16="http://schemas.microsoft.com/office/drawing/2014/chart" uri="{C3380CC4-5D6E-409C-BE32-E72D297353CC}">
              <c16:uniqueId val="{00000000-FC2A-460C-A1BD-C6CBC23EBBCC}"/>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55.9</c:v>
                </c:pt>
                <c:pt idx="2">
                  <c:v>57.3</c:v>
                </c:pt>
                <c:pt idx="3">
                  <c:v>56.76</c:v>
                </c:pt>
                <c:pt idx="4">
                  <c:v>56.04</c:v>
                </c:pt>
              </c:numCache>
            </c:numRef>
          </c:val>
          <c:smooth val="0"/>
          <c:extLst>
            <c:ext xmlns:c16="http://schemas.microsoft.com/office/drawing/2014/chart" uri="{C3380CC4-5D6E-409C-BE32-E72D297353CC}">
              <c16:uniqueId val="{00000001-FC2A-460C-A1BD-C6CBC23EBBCC}"/>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81.28</c:v>
                </c:pt>
                <c:pt idx="1">
                  <c:v>81.400000000000006</c:v>
                </c:pt>
                <c:pt idx="2">
                  <c:v>83.27</c:v>
                </c:pt>
                <c:pt idx="3">
                  <c:v>82.35</c:v>
                </c:pt>
                <c:pt idx="4">
                  <c:v>84.94</c:v>
                </c:pt>
              </c:numCache>
            </c:numRef>
          </c:val>
          <c:extLst>
            <c:ext xmlns:c16="http://schemas.microsoft.com/office/drawing/2014/chart" uri="{C3380CC4-5D6E-409C-BE32-E72D297353CC}">
              <c16:uniqueId val="{00000000-8A3D-48A9-9A94-14222B968186}"/>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73.69</c:v>
                </c:pt>
                <c:pt idx="1">
                  <c:v>73.28</c:v>
                </c:pt>
                <c:pt idx="2">
                  <c:v>72.42</c:v>
                </c:pt>
                <c:pt idx="3">
                  <c:v>73.069999999999993</c:v>
                </c:pt>
                <c:pt idx="4">
                  <c:v>72.78</c:v>
                </c:pt>
              </c:numCache>
            </c:numRef>
          </c:val>
          <c:smooth val="0"/>
          <c:extLst>
            <c:ext xmlns:c16="http://schemas.microsoft.com/office/drawing/2014/chart" uri="{C3380CC4-5D6E-409C-BE32-E72D297353CC}">
              <c16:uniqueId val="{00000001-8A3D-48A9-9A94-14222B968186}"/>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57.48</c:v>
                </c:pt>
                <c:pt idx="1">
                  <c:v>56.7</c:v>
                </c:pt>
                <c:pt idx="2">
                  <c:v>64.42</c:v>
                </c:pt>
                <c:pt idx="3">
                  <c:v>67.760000000000005</c:v>
                </c:pt>
                <c:pt idx="4">
                  <c:v>80.77</c:v>
                </c:pt>
              </c:numCache>
            </c:numRef>
          </c:val>
          <c:extLst>
            <c:ext xmlns:c16="http://schemas.microsoft.com/office/drawing/2014/chart" uri="{C3380CC4-5D6E-409C-BE32-E72D297353CC}">
              <c16:uniqueId val="{00000000-78E3-4C55-8954-CCC61AE4CF91}"/>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76.27</c:v>
                </c:pt>
                <c:pt idx="1">
                  <c:v>77.56</c:v>
                </c:pt>
                <c:pt idx="2">
                  <c:v>78.510000000000005</c:v>
                </c:pt>
                <c:pt idx="3">
                  <c:v>77.91</c:v>
                </c:pt>
                <c:pt idx="4">
                  <c:v>79.099999999999994</c:v>
                </c:pt>
              </c:numCache>
            </c:numRef>
          </c:val>
          <c:smooth val="0"/>
          <c:extLst>
            <c:ext xmlns:c16="http://schemas.microsoft.com/office/drawing/2014/chart" uri="{C3380CC4-5D6E-409C-BE32-E72D297353CC}">
              <c16:uniqueId val="{00000001-78E3-4C55-8954-CCC61AE4CF91}"/>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66-44CA-9D78-7CB2EBB45BFB}"/>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66-44CA-9D78-7CB2EBB45BFB}"/>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C9-43C4-B011-2288B9F367E9}"/>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C9-43C4-B011-2288B9F367E9}"/>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87-4F0B-BF5D-AC5DDB70F12C}"/>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87-4F0B-BF5D-AC5DDB70F12C}"/>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04-4119-85D9-D1471AF99866}"/>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04-4119-85D9-D1471AF99866}"/>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2293.7800000000002</c:v>
                </c:pt>
                <c:pt idx="1">
                  <c:v>2725.83</c:v>
                </c:pt>
                <c:pt idx="2">
                  <c:v>764.15</c:v>
                </c:pt>
                <c:pt idx="3">
                  <c:v>911.39</c:v>
                </c:pt>
                <c:pt idx="4">
                  <c:v>924.82</c:v>
                </c:pt>
              </c:numCache>
            </c:numRef>
          </c:val>
          <c:extLst>
            <c:ext xmlns:c16="http://schemas.microsoft.com/office/drawing/2014/chart" uri="{C3380CC4-5D6E-409C-BE32-E72D297353CC}">
              <c16:uniqueId val="{00000000-FA52-4F5A-8931-1EB6765DE8B8}"/>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1134.67</c:v>
                </c:pt>
                <c:pt idx="1">
                  <c:v>1144.79</c:v>
                </c:pt>
                <c:pt idx="2">
                  <c:v>1061.58</c:v>
                </c:pt>
                <c:pt idx="3">
                  <c:v>1007.7</c:v>
                </c:pt>
                <c:pt idx="4">
                  <c:v>1018.52</c:v>
                </c:pt>
              </c:numCache>
            </c:numRef>
          </c:val>
          <c:smooth val="0"/>
          <c:extLst>
            <c:ext xmlns:c16="http://schemas.microsoft.com/office/drawing/2014/chart" uri="{C3380CC4-5D6E-409C-BE32-E72D297353CC}">
              <c16:uniqueId val="{00000001-FA52-4F5A-8931-1EB6765DE8B8}"/>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38.24</c:v>
                </c:pt>
                <c:pt idx="1">
                  <c:v>37.94</c:v>
                </c:pt>
                <c:pt idx="2">
                  <c:v>44.03</c:v>
                </c:pt>
                <c:pt idx="3">
                  <c:v>40.369999999999997</c:v>
                </c:pt>
                <c:pt idx="4">
                  <c:v>33.79</c:v>
                </c:pt>
              </c:numCache>
            </c:numRef>
          </c:val>
          <c:extLst>
            <c:ext xmlns:c16="http://schemas.microsoft.com/office/drawing/2014/chart" uri="{C3380CC4-5D6E-409C-BE32-E72D297353CC}">
              <c16:uniqueId val="{00000000-EC4C-46E1-AF97-B4F224EE74F1}"/>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40.6</c:v>
                </c:pt>
                <c:pt idx="1">
                  <c:v>56.04</c:v>
                </c:pt>
                <c:pt idx="2">
                  <c:v>58.52</c:v>
                </c:pt>
                <c:pt idx="3">
                  <c:v>59.22</c:v>
                </c:pt>
                <c:pt idx="4">
                  <c:v>58.79</c:v>
                </c:pt>
              </c:numCache>
            </c:numRef>
          </c:val>
          <c:smooth val="0"/>
          <c:extLst>
            <c:ext xmlns:c16="http://schemas.microsoft.com/office/drawing/2014/chart" uri="{C3380CC4-5D6E-409C-BE32-E72D297353CC}">
              <c16:uniqueId val="{00000001-EC4C-46E1-AF97-B4F224EE74F1}"/>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407.08</c:v>
                </c:pt>
                <c:pt idx="1">
                  <c:v>409.36</c:v>
                </c:pt>
                <c:pt idx="2">
                  <c:v>357.33</c:v>
                </c:pt>
                <c:pt idx="3">
                  <c:v>403.45</c:v>
                </c:pt>
                <c:pt idx="4">
                  <c:v>447.26</c:v>
                </c:pt>
              </c:numCache>
            </c:numRef>
          </c:val>
          <c:extLst>
            <c:ext xmlns:c16="http://schemas.microsoft.com/office/drawing/2014/chart" uri="{C3380CC4-5D6E-409C-BE32-E72D297353CC}">
              <c16:uniqueId val="{00000000-68A2-4EC8-9656-4489DBE3291A}"/>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440.03</c:v>
                </c:pt>
                <c:pt idx="1">
                  <c:v>304.35000000000002</c:v>
                </c:pt>
                <c:pt idx="2">
                  <c:v>296.3</c:v>
                </c:pt>
                <c:pt idx="3">
                  <c:v>292.89999999999998</c:v>
                </c:pt>
                <c:pt idx="4">
                  <c:v>298.25</c:v>
                </c:pt>
              </c:numCache>
            </c:numRef>
          </c:val>
          <c:smooth val="0"/>
          <c:extLst>
            <c:ext xmlns:c16="http://schemas.microsoft.com/office/drawing/2014/chart" uri="{C3380CC4-5D6E-409C-BE32-E72D297353CC}">
              <c16:uniqueId val="{00000001-68A2-4EC8-9656-4489DBE3291A}"/>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P1" zoomScaleNormal="100" workbookViewId="0">
      <selection activeCell="BA92" sqref="BA9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愛媛県　伊予市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8"/>
      <c r="D7" s="78"/>
      <c r="E7" s="78"/>
      <c r="F7" s="78"/>
      <c r="G7" s="78"/>
      <c r="H7" s="78"/>
      <c r="I7" s="78" t="s">
        <v>2</v>
      </c>
      <c r="J7" s="78"/>
      <c r="K7" s="78"/>
      <c r="L7" s="78"/>
      <c r="M7" s="78"/>
      <c r="N7" s="78"/>
      <c r="O7" s="78"/>
      <c r="P7" s="78" t="s">
        <v>3</v>
      </c>
      <c r="Q7" s="78"/>
      <c r="R7" s="78"/>
      <c r="S7" s="78"/>
      <c r="T7" s="78"/>
      <c r="U7" s="78"/>
      <c r="V7" s="78"/>
      <c r="W7" s="78" t="s">
        <v>4</v>
      </c>
      <c r="X7" s="78"/>
      <c r="Y7" s="78"/>
      <c r="Z7" s="78"/>
      <c r="AA7" s="78"/>
      <c r="AB7" s="78"/>
      <c r="AC7" s="78"/>
      <c r="AD7" s="78" t="s">
        <v>5</v>
      </c>
      <c r="AE7" s="78"/>
      <c r="AF7" s="78"/>
      <c r="AG7" s="78"/>
      <c r="AH7" s="78"/>
      <c r="AI7" s="78"/>
      <c r="AJ7" s="78"/>
      <c r="AK7" s="2"/>
      <c r="AL7" s="78" t="s">
        <v>6</v>
      </c>
      <c r="AM7" s="78"/>
      <c r="AN7" s="78"/>
      <c r="AO7" s="78"/>
      <c r="AP7" s="78"/>
      <c r="AQ7" s="78"/>
      <c r="AR7" s="78"/>
      <c r="AS7" s="78"/>
      <c r="AT7" s="78" t="s">
        <v>7</v>
      </c>
      <c r="AU7" s="78"/>
      <c r="AV7" s="78"/>
      <c r="AW7" s="78"/>
      <c r="AX7" s="78"/>
      <c r="AY7" s="78"/>
      <c r="AZ7" s="78"/>
      <c r="BA7" s="78"/>
      <c r="BB7" s="78" t="s">
        <v>8</v>
      </c>
      <c r="BC7" s="78"/>
      <c r="BD7" s="78"/>
      <c r="BE7" s="78"/>
      <c r="BF7" s="78"/>
      <c r="BG7" s="78"/>
      <c r="BH7" s="78"/>
      <c r="BI7" s="78"/>
      <c r="BJ7" s="3"/>
      <c r="BK7" s="3"/>
      <c r="BL7" s="4" t="s">
        <v>9</v>
      </c>
      <c r="BM7" s="5"/>
      <c r="BN7" s="5"/>
      <c r="BO7" s="5"/>
      <c r="BP7" s="5"/>
      <c r="BQ7" s="5"/>
      <c r="BR7" s="5"/>
      <c r="BS7" s="5"/>
      <c r="BT7" s="5"/>
      <c r="BU7" s="5"/>
      <c r="BV7" s="5"/>
      <c r="BW7" s="5"/>
      <c r="BX7" s="5"/>
      <c r="BY7" s="6"/>
    </row>
    <row r="8" spans="1:78" ht="18.75" customHeight="1" x14ac:dyDescent="0.15">
      <c r="A8" s="2"/>
      <c r="B8" s="79" t="str">
        <f>データ!$I$6</f>
        <v>法非適用</v>
      </c>
      <c r="C8" s="79"/>
      <c r="D8" s="79"/>
      <c r="E8" s="79"/>
      <c r="F8" s="79"/>
      <c r="G8" s="79"/>
      <c r="H8" s="79"/>
      <c r="I8" s="79" t="str">
        <f>データ!$J$6</f>
        <v>水道事業</v>
      </c>
      <c r="J8" s="79"/>
      <c r="K8" s="79"/>
      <c r="L8" s="79"/>
      <c r="M8" s="79"/>
      <c r="N8" s="79"/>
      <c r="O8" s="79"/>
      <c r="P8" s="79" t="str">
        <f>データ!$K$6</f>
        <v>簡易水道事業</v>
      </c>
      <c r="Q8" s="79"/>
      <c r="R8" s="79"/>
      <c r="S8" s="79"/>
      <c r="T8" s="79"/>
      <c r="U8" s="79"/>
      <c r="V8" s="79"/>
      <c r="W8" s="79" t="str">
        <f>データ!$L$6</f>
        <v>D3</v>
      </c>
      <c r="X8" s="79"/>
      <c r="Y8" s="79"/>
      <c r="Z8" s="79"/>
      <c r="AA8" s="79"/>
      <c r="AB8" s="79"/>
      <c r="AC8" s="79"/>
      <c r="AD8" s="79" t="str">
        <f>データ!$M$6</f>
        <v>非設置</v>
      </c>
      <c r="AE8" s="79"/>
      <c r="AF8" s="79"/>
      <c r="AG8" s="79"/>
      <c r="AH8" s="79"/>
      <c r="AI8" s="79"/>
      <c r="AJ8" s="79"/>
      <c r="AK8" s="2"/>
      <c r="AL8" s="73">
        <f>データ!$R$6</f>
        <v>36933</v>
      </c>
      <c r="AM8" s="73"/>
      <c r="AN8" s="73"/>
      <c r="AO8" s="73"/>
      <c r="AP8" s="73"/>
      <c r="AQ8" s="73"/>
      <c r="AR8" s="73"/>
      <c r="AS8" s="73"/>
      <c r="AT8" s="72">
        <f>データ!$S$6</f>
        <v>194.44</v>
      </c>
      <c r="AU8" s="72"/>
      <c r="AV8" s="72"/>
      <c r="AW8" s="72"/>
      <c r="AX8" s="72"/>
      <c r="AY8" s="72"/>
      <c r="AZ8" s="72"/>
      <c r="BA8" s="72"/>
      <c r="BB8" s="72">
        <f>データ!$T$6</f>
        <v>189.95</v>
      </c>
      <c r="BC8" s="72"/>
      <c r="BD8" s="72"/>
      <c r="BE8" s="72"/>
      <c r="BF8" s="72"/>
      <c r="BG8" s="72"/>
      <c r="BH8" s="72"/>
      <c r="BI8" s="72"/>
      <c r="BJ8" s="3"/>
      <c r="BK8" s="3"/>
      <c r="BL8" s="76" t="s">
        <v>10</v>
      </c>
      <c r="BM8" s="77"/>
      <c r="BN8" s="7" t="s">
        <v>11</v>
      </c>
      <c r="BO8" s="8"/>
      <c r="BP8" s="8"/>
      <c r="BQ8" s="8"/>
      <c r="BR8" s="8"/>
      <c r="BS8" s="8"/>
      <c r="BT8" s="8"/>
      <c r="BU8" s="8"/>
      <c r="BV8" s="8"/>
      <c r="BW8" s="8"/>
      <c r="BX8" s="8"/>
      <c r="BY8" s="9"/>
    </row>
    <row r="9" spans="1:78" ht="18.75" customHeight="1" x14ac:dyDescent="0.15">
      <c r="A9" s="2"/>
      <c r="B9" s="78" t="s">
        <v>12</v>
      </c>
      <c r="C9" s="78"/>
      <c r="D9" s="78"/>
      <c r="E9" s="78"/>
      <c r="F9" s="78"/>
      <c r="G9" s="78"/>
      <c r="H9" s="78"/>
      <c r="I9" s="78" t="s">
        <v>13</v>
      </c>
      <c r="J9" s="78"/>
      <c r="K9" s="78"/>
      <c r="L9" s="78"/>
      <c r="M9" s="78"/>
      <c r="N9" s="78"/>
      <c r="O9" s="78"/>
      <c r="P9" s="78" t="s">
        <v>14</v>
      </c>
      <c r="Q9" s="78"/>
      <c r="R9" s="78"/>
      <c r="S9" s="78"/>
      <c r="T9" s="78"/>
      <c r="U9" s="78"/>
      <c r="V9" s="78"/>
      <c r="W9" s="78" t="s">
        <v>15</v>
      </c>
      <c r="X9" s="78"/>
      <c r="Y9" s="78"/>
      <c r="Z9" s="78"/>
      <c r="AA9" s="78"/>
      <c r="AB9" s="78"/>
      <c r="AC9" s="78"/>
      <c r="AD9" s="2"/>
      <c r="AE9" s="2"/>
      <c r="AF9" s="2"/>
      <c r="AG9" s="2"/>
      <c r="AH9" s="3"/>
      <c r="AI9" s="2"/>
      <c r="AJ9" s="2"/>
      <c r="AK9" s="2"/>
      <c r="AL9" s="78" t="s">
        <v>16</v>
      </c>
      <c r="AM9" s="78"/>
      <c r="AN9" s="78"/>
      <c r="AO9" s="78"/>
      <c r="AP9" s="78"/>
      <c r="AQ9" s="78"/>
      <c r="AR9" s="78"/>
      <c r="AS9" s="78"/>
      <c r="AT9" s="78" t="s">
        <v>17</v>
      </c>
      <c r="AU9" s="78"/>
      <c r="AV9" s="78"/>
      <c r="AW9" s="78"/>
      <c r="AX9" s="78"/>
      <c r="AY9" s="78"/>
      <c r="AZ9" s="78"/>
      <c r="BA9" s="78"/>
      <c r="BB9" s="78" t="s">
        <v>18</v>
      </c>
      <c r="BC9" s="78"/>
      <c r="BD9" s="78"/>
      <c r="BE9" s="78"/>
      <c r="BF9" s="78"/>
      <c r="BG9" s="78"/>
      <c r="BH9" s="78"/>
      <c r="BI9" s="78"/>
      <c r="BJ9" s="3"/>
      <c r="BK9" s="3"/>
      <c r="BL9" s="70" t="s">
        <v>19</v>
      </c>
      <c r="BM9" s="71"/>
      <c r="BN9" s="10" t="s">
        <v>20</v>
      </c>
      <c r="BO9" s="11"/>
      <c r="BP9" s="11"/>
      <c r="BQ9" s="11"/>
      <c r="BR9" s="11"/>
      <c r="BS9" s="11"/>
      <c r="BT9" s="11"/>
      <c r="BU9" s="11"/>
      <c r="BV9" s="11"/>
      <c r="BW9" s="11"/>
      <c r="BX9" s="11"/>
      <c r="BY9" s="12"/>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6.62</v>
      </c>
      <c r="Q10" s="72"/>
      <c r="R10" s="72"/>
      <c r="S10" s="72"/>
      <c r="T10" s="72"/>
      <c r="U10" s="72"/>
      <c r="V10" s="72"/>
      <c r="W10" s="73">
        <f>データ!$Q$6</f>
        <v>2700</v>
      </c>
      <c r="X10" s="73"/>
      <c r="Y10" s="73"/>
      <c r="Z10" s="73"/>
      <c r="AA10" s="73"/>
      <c r="AB10" s="73"/>
      <c r="AC10" s="73"/>
      <c r="AD10" s="2"/>
      <c r="AE10" s="2"/>
      <c r="AF10" s="2"/>
      <c r="AG10" s="2"/>
      <c r="AH10" s="2"/>
      <c r="AI10" s="2"/>
      <c r="AJ10" s="2"/>
      <c r="AK10" s="2"/>
      <c r="AL10" s="73">
        <f>データ!$U$6</f>
        <v>2435</v>
      </c>
      <c r="AM10" s="73"/>
      <c r="AN10" s="73"/>
      <c r="AO10" s="73"/>
      <c r="AP10" s="73"/>
      <c r="AQ10" s="73"/>
      <c r="AR10" s="73"/>
      <c r="AS10" s="73"/>
      <c r="AT10" s="72">
        <f>データ!$V$6</f>
        <v>7.05</v>
      </c>
      <c r="AU10" s="72"/>
      <c r="AV10" s="72"/>
      <c r="AW10" s="72"/>
      <c r="AX10" s="72"/>
      <c r="AY10" s="72"/>
      <c r="AZ10" s="72"/>
      <c r="BA10" s="72"/>
      <c r="BB10" s="72">
        <f>データ!$W$6</f>
        <v>345.39</v>
      </c>
      <c r="BC10" s="72"/>
      <c r="BD10" s="72"/>
      <c r="BE10" s="72"/>
      <c r="BF10" s="72"/>
      <c r="BG10" s="72"/>
      <c r="BH10" s="72"/>
      <c r="BI10" s="72"/>
      <c r="BJ10" s="2"/>
      <c r="BK10" s="2"/>
      <c r="BL10" s="74" t="s">
        <v>21</v>
      </c>
      <c r="BM10" s="7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116</v>
      </c>
      <c r="BM16" s="65"/>
      <c r="BN16" s="65"/>
      <c r="BO16" s="65"/>
      <c r="BP16" s="65"/>
      <c r="BQ16" s="65"/>
      <c r="BR16" s="65"/>
      <c r="BS16" s="65"/>
      <c r="BT16" s="65"/>
      <c r="BU16" s="65"/>
      <c r="BV16" s="65"/>
      <c r="BW16" s="65"/>
      <c r="BX16" s="65"/>
      <c r="BY16" s="65"/>
      <c r="BZ16" s="6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115</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117</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42</v>
      </c>
      <c r="O85" s="27" t="str">
        <f>データ!EN6</f>
        <v>【0.56】</v>
      </c>
    </row>
  </sheetData>
  <sheetProtection algorithmName="SHA-512" hashValue="nSTiSLG63SYD2MBECprcnMCmmzms1TevKsagF+74nIjShHN0ZCYir1vrK1CdhzOKvPOa9pARIa1K8J49U8IhDQ==" saltValue="230uOpKiG8Y8ACZF0eep9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83" t="s">
        <v>52</v>
      </c>
      <c r="I3" s="84"/>
      <c r="J3" s="84"/>
      <c r="K3" s="84"/>
      <c r="L3" s="84"/>
      <c r="M3" s="84"/>
      <c r="N3" s="84"/>
      <c r="O3" s="84"/>
      <c r="P3" s="84"/>
      <c r="Q3" s="84"/>
      <c r="R3" s="84"/>
      <c r="S3" s="84"/>
      <c r="T3" s="84"/>
      <c r="U3" s="84"/>
      <c r="V3" s="84"/>
      <c r="W3" s="85"/>
      <c r="X3" s="89" t="s">
        <v>53</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54</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29" t="s">
        <v>55</v>
      </c>
      <c r="B4" s="31"/>
      <c r="C4" s="31"/>
      <c r="D4" s="31"/>
      <c r="E4" s="31"/>
      <c r="F4" s="31"/>
      <c r="G4" s="31"/>
      <c r="H4" s="86"/>
      <c r="I4" s="87"/>
      <c r="J4" s="87"/>
      <c r="K4" s="87"/>
      <c r="L4" s="87"/>
      <c r="M4" s="87"/>
      <c r="N4" s="87"/>
      <c r="O4" s="87"/>
      <c r="P4" s="87"/>
      <c r="Q4" s="87"/>
      <c r="R4" s="87"/>
      <c r="S4" s="87"/>
      <c r="T4" s="87"/>
      <c r="U4" s="87"/>
      <c r="V4" s="87"/>
      <c r="W4" s="88"/>
      <c r="X4" s="82" t="s">
        <v>56</v>
      </c>
      <c r="Y4" s="82"/>
      <c r="Z4" s="82"/>
      <c r="AA4" s="82"/>
      <c r="AB4" s="82"/>
      <c r="AC4" s="82"/>
      <c r="AD4" s="82"/>
      <c r="AE4" s="82"/>
      <c r="AF4" s="82"/>
      <c r="AG4" s="82"/>
      <c r="AH4" s="82"/>
      <c r="AI4" s="82" t="s">
        <v>57</v>
      </c>
      <c r="AJ4" s="82"/>
      <c r="AK4" s="82"/>
      <c r="AL4" s="82"/>
      <c r="AM4" s="82"/>
      <c r="AN4" s="82"/>
      <c r="AO4" s="82"/>
      <c r="AP4" s="82"/>
      <c r="AQ4" s="82"/>
      <c r="AR4" s="82"/>
      <c r="AS4" s="82"/>
      <c r="AT4" s="82" t="s">
        <v>58</v>
      </c>
      <c r="AU4" s="82"/>
      <c r="AV4" s="82"/>
      <c r="AW4" s="82"/>
      <c r="AX4" s="82"/>
      <c r="AY4" s="82"/>
      <c r="AZ4" s="82"/>
      <c r="BA4" s="82"/>
      <c r="BB4" s="82"/>
      <c r="BC4" s="82"/>
      <c r="BD4" s="82"/>
      <c r="BE4" s="82" t="s">
        <v>59</v>
      </c>
      <c r="BF4" s="82"/>
      <c r="BG4" s="82"/>
      <c r="BH4" s="82"/>
      <c r="BI4" s="82"/>
      <c r="BJ4" s="82"/>
      <c r="BK4" s="82"/>
      <c r="BL4" s="82"/>
      <c r="BM4" s="82"/>
      <c r="BN4" s="82"/>
      <c r="BO4" s="82"/>
      <c r="BP4" s="82" t="s">
        <v>60</v>
      </c>
      <c r="BQ4" s="82"/>
      <c r="BR4" s="82"/>
      <c r="BS4" s="82"/>
      <c r="BT4" s="82"/>
      <c r="BU4" s="82"/>
      <c r="BV4" s="82"/>
      <c r="BW4" s="82"/>
      <c r="BX4" s="82"/>
      <c r="BY4" s="82"/>
      <c r="BZ4" s="82"/>
      <c r="CA4" s="82" t="s">
        <v>61</v>
      </c>
      <c r="CB4" s="82"/>
      <c r="CC4" s="82"/>
      <c r="CD4" s="82"/>
      <c r="CE4" s="82"/>
      <c r="CF4" s="82"/>
      <c r="CG4" s="82"/>
      <c r="CH4" s="82"/>
      <c r="CI4" s="82"/>
      <c r="CJ4" s="82"/>
      <c r="CK4" s="82"/>
      <c r="CL4" s="82" t="s">
        <v>62</v>
      </c>
      <c r="CM4" s="82"/>
      <c r="CN4" s="82"/>
      <c r="CO4" s="82"/>
      <c r="CP4" s="82"/>
      <c r="CQ4" s="82"/>
      <c r="CR4" s="82"/>
      <c r="CS4" s="82"/>
      <c r="CT4" s="82"/>
      <c r="CU4" s="82"/>
      <c r="CV4" s="82"/>
      <c r="CW4" s="82" t="s">
        <v>63</v>
      </c>
      <c r="CX4" s="82"/>
      <c r="CY4" s="82"/>
      <c r="CZ4" s="82"/>
      <c r="DA4" s="82"/>
      <c r="DB4" s="82"/>
      <c r="DC4" s="82"/>
      <c r="DD4" s="82"/>
      <c r="DE4" s="82"/>
      <c r="DF4" s="82"/>
      <c r="DG4" s="82"/>
      <c r="DH4" s="82" t="s">
        <v>64</v>
      </c>
      <c r="DI4" s="82"/>
      <c r="DJ4" s="82"/>
      <c r="DK4" s="82"/>
      <c r="DL4" s="82"/>
      <c r="DM4" s="82"/>
      <c r="DN4" s="82"/>
      <c r="DO4" s="82"/>
      <c r="DP4" s="82"/>
      <c r="DQ4" s="82"/>
      <c r="DR4" s="82"/>
      <c r="DS4" s="82" t="s">
        <v>65</v>
      </c>
      <c r="DT4" s="82"/>
      <c r="DU4" s="82"/>
      <c r="DV4" s="82"/>
      <c r="DW4" s="82"/>
      <c r="DX4" s="82"/>
      <c r="DY4" s="82"/>
      <c r="DZ4" s="82"/>
      <c r="EA4" s="82"/>
      <c r="EB4" s="82"/>
      <c r="EC4" s="82"/>
      <c r="ED4" s="82" t="s">
        <v>66</v>
      </c>
      <c r="EE4" s="82"/>
      <c r="EF4" s="82"/>
      <c r="EG4" s="82"/>
      <c r="EH4" s="82"/>
      <c r="EI4" s="82"/>
      <c r="EJ4" s="82"/>
      <c r="EK4" s="82"/>
      <c r="EL4" s="82"/>
      <c r="EM4" s="82"/>
      <c r="EN4" s="82"/>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382108</v>
      </c>
      <c r="D6" s="34">
        <f t="shared" si="3"/>
        <v>47</v>
      </c>
      <c r="E6" s="34">
        <f t="shared" si="3"/>
        <v>1</v>
      </c>
      <c r="F6" s="34">
        <f t="shared" si="3"/>
        <v>0</v>
      </c>
      <c r="G6" s="34">
        <f t="shared" si="3"/>
        <v>0</v>
      </c>
      <c r="H6" s="34" t="str">
        <f t="shared" si="3"/>
        <v>愛媛県　伊予市</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6.62</v>
      </c>
      <c r="Q6" s="35">
        <f t="shared" si="3"/>
        <v>2700</v>
      </c>
      <c r="R6" s="35">
        <f t="shared" si="3"/>
        <v>36933</v>
      </c>
      <c r="S6" s="35">
        <f t="shared" si="3"/>
        <v>194.44</v>
      </c>
      <c r="T6" s="35">
        <f t="shared" si="3"/>
        <v>189.95</v>
      </c>
      <c r="U6" s="35">
        <f t="shared" si="3"/>
        <v>2435</v>
      </c>
      <c r="V6" s="35">
        <f t="shared" si="3"/>
        <v>7.05</v>
      </c>
      <c r="W6" s="35">
        <f t="shared" si="3"/>
        <v>345.39</v>
      </c>
      <c r="X6" s="36">
        <f>IF(X7="",NA(),X7)</f>
        <v>57.48</v>
      </c>
      <c r="Y6" s="36">
        <f t="shared" ref="Y6:AG6" si="4">IF(Y7="",NA(),Y7)</f>
        <v>56.7</v>
      </c>
      <c r="Z6" s="36">
        <f t="shared" si="4"/>
        <v>64.42</v>
      </c>
      <c r="AA6" s="36">
        <f t="shared" si="4"/>
        <v>67.760000000000005</v>
      </c>
      <c r="AB6" s="36">
        <f t="shared" si="4"/>
        <v>80.77</v>
      </c>
      <c r="AC6" s="36">
        <f t="shared" si="4"/>
        <v>76.27</v>
      </c>
      <c r="AD6" s="36">
        <f t="shared" si="4"/>
        <v>77.56</v>
      </c>
      <c r="AE6" s="36">
        <f t="shared" si="4"/>
        <v>78.510000000000005</v>
      </c>
      <c r="AF6" s="36">
        <f t="shared" si="4"/>
        <v>77.91</v>
      </c>
      <c r="AG6" s="36">
        <f t="shared" si="4"/>
        <v>79.099999999999994</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2293.7800000000002</v>
      </c>
      <c r="BF6" s="36">
        <f t="shared" ref="BF6:BN6" si="7">IF(BF7="",NA(),BF7)</f>
        <v>2725.83</v>
      </c>
      <c r="BG6" s="36">
        <f t="shared" si="7"/>
        <v>764.15</v>
      </c>
      <c r="BH6" s="36">
        <f t="shared" si="7"/>
        <v>911.39</v>
      </c>
      <c r="BI6" s="36">
        <f t="shared" si="7"/>
        <v>924.82</v>
      </c>
      <c r="BJ6" s="36">
        <f t="shared" si="7"/>
        <v>1134.67</v>
      </c>
      <c r="BK6" s="36">
        <f t="shared" si="7"/>
        <v>1144.79</v>
      </c>
      <c r="BL6" s="36">
        <f t="shared" si="7"/>
        <v>1061.58</v>
      </c>
      <c r="BM6" s="36">
        <f t="shared" si="7"/>
        <v>1007.7</v>
      </c>
      <c r="BN6" s="36">
        <f t="shared" si="7"/>
        <v>1018.52</v>
      </c>
      <c r="BO6" s="35" t="str">
        <f>IF(BO7="","",IF(BO7="-","【-】","【"&amp;SUBSTITUTE(TEXT(BO7,"#,##0.00"),"-","△")&amp;"】"))</f>
        <v>【1,084.05】</v>
      </c>
      <c r="BP6" s="36">
        <f>IF(BP7="",NA(),BP7)</f>
        <v>38.24</v>
      </c>
      <c r="BQ6" s="36">
        <f t="shared" ref="BQ6:BY6" si="8">IF(BQ7="",NA(),BQ7)</f>
        <v>37.94</v>
      </c>
      <c r="BR6" s="36">
        <f t="shared" si="8"/>
        <v>44.03</v>
      </c>
      <c r="BS6" s="36">
        <f t="shared" si="8"/>
        <v>40.369999999999997</v>
      </c>
      <c r="BT6" s="36">
        <f t="shared" si="8"/>
        <v>33.79</v>
      </c>
      <c r="BU6" s="36">
        <f t="shared" si="8"/>
        <v>40.6</v>
      </c>
      <c r="BV6" s="36">
        <f t="shared" si="8"/>
        <v>56.04</v>
      </c>
      <c r="BW6" s="36">
        <f t="shared" si="8"/>
        <v>58.52</v>
      </c>
      <c r="BX6" s="36">
        <f t="shared" si="8"/>
        <v>59.22</v>
      </c>
      <c r="BY6" s="36">
        <f t="shared" si="8"/>
        <v>58.79</v>
      </c>
      <c r="BZ6" s="35" t="str">
        <f>IF(BZ7="","",IF(BZ7="-","【-】","【"&amp;SUBSTITUTE(TEXT(BZ7,"#,##0.00"),"-","△")&amp;"】"))</f>
        <v>【53.46】</v>
      </c>
      <c r="CA6" s="36">
        <f>IF(CA7="",NA(),CA7)</f>
        <v>407.08</v>
      </c>
      <c r="CB6" s="36">
        <f t="shared" ref="CB6:CJ6" si="9">IF(CB7="",NA(),CB7)</f>
        <v>409.36</v>
      </c>
      <c r="CC6" s="36">
        <f t="shared" si="9"/>
        <v>357.33</v>
      </c>
      <c r="CD6" s="36">
        <f t="shared" si="9"/>
        <v>403.45</v>
      </c>
      <c r="CE6" s="36">
        <f t="shared" si="9"/>
        <v>447.26</v>
      </c>
      <c r="CF6" s="36">
        <f t="shared" si="9"/>
        <v>440.03</v>
      </c>
      <c r="CG6" s="36">
        <f t="shared" si="9"/>
        <v>304.35000000000002</v>
      </c>
      <c r="CH6" s="36">
        <f t="shared" si="9"/>
        <v>296.3</v>
      </c>
      <c r="CI6" s="36">
        <f t="shared" si="9"/>
        <v>292.89999999999998</v>
      </c>
      <c r="CJ6" s="36">
        <f t="shared" si="9"/>
        <v>298.25</v>
      </c>
      <c r="CK6" s="35" t="str">
        <f>IF(CK7="","",IF(CK7="-","【-】","【"&amp;SUBSTITUTE(TEXT(CK7,"#,##0.00"),"-","△")&amp;"】"))</f>
        <v>【300.47】</v>
      </c>
      <c r="CL6" s="36">
        <f>IF(CL7="",NA(),CL7)</f>
        <v>50.44</v>
      </c>
      <c r="CM6" s="36">
        <f t="shared" ref="CM6:CU6" si="10">IF(CM7="",NA(),CM7)</f>
        <v>49.5</v>
      </c>
      <c r="CN6" s="36">
        <f t="shared" si="10"/>
        <v>52</v>
      </c>
      <c r="CO6" s="36">
        <f t="shared" si="10"/>
        <v>39.020000000000003</v>
      </c>
      <c r="CP6" s="36">
        <f t="shared" si="10"/>
        <v>36.909999999999997</v>
      </c>
      <c r="CQ6" s="36">
        <f t="shared" si="10"/>
        <v>57.29</v>
      </c>
      <c r="CR6" s="36">
        <f t="shared" si="10"/>
        <v>55.9</v>
      </c>
      <c r="CS6" s="36">
        <f t="shared" si="10"/>
        <v>57.3</v>
      </c>
      <c r="CT6" s="36">
        <f t="shared" si="10"/>
        <v>56.76</v>
      </c>
      <c r="CU6" s="36">
        <f t="shared" si="10"/>
        <v>56.04</v>
      </c>
      <c r="CV6" s="35" t="str">
        <f>IF(CV7="","",IF(CV7="-","【-】","【"&amp;SUBSTITUTE(TEXT(CV7,"#,##0.00"),"-","△")&amp;"】"))</f>
        <v>【54.90】</v>
      </c>
      <c r="CW6" s="36">
        <f>IF(CW7="",NA(),CW7)</f>
        <v>81.28</v>
      </c>
      <c r="CX6" s="36">
        <f t="shared" ref="CX6:DF6" si="11">IF(CX7="",NA(),CX7)</f>
        <v>81.400000000000006</v>
      </c>
      <c r="CY6" s="36">
        <f t="shared" si="11"/>
        <v>83.27</v>
      </c>
      <c r="CZ6" s="36">
        <f t="shared" si="11"/>
        <v>82.35</v>
      </c>
      <c r="DA6" s="36">
        <f t="shared" si="11"/>
        <v>84.94</v>
      </c>
      <c r="DB6" s="36">
        <f t="shared" si="11"/>
        <v>73.69</v>
      </c>
      <c r="DC6" s="36">
        <f t="shared" si="11"/>
        <v>73.28</v>
      </c>
      <c r="DD6" s="36">
        <f t="shared" si="11"/>
        <v>72.42</v>
      </c>
      <c r="DE6" s="36">
        <f t="shared" si="11"/>
        <v>73.069999999999993</v>
      </c>
      <c r="DF6" s="36">
        <f t="shared" si="11"/>
        <v>72.78</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0.65</v>
      </c>
      <c r="EJ6" s="36">
        <f t="shared" si="14"/>
        <v>0.53</v>
      </c>
      <c r="EK6" s="36">
        <f t="shared" si="14"/>
        <v>0.72</v>
      </c>
      <c r="EL6" s="36">
        <f t="shared" si="14"/>
        <v>0.53</v>
      </c>
      <c r="EM6" s="36">
        <f t="shared" si="14"/>
        <v>0.71</v>
      </c>
      <c r="EN6" s="35" t="str">
        <f>IF(EN7="","",IF(EN7="-","【-】","【"&amp;SUBSTITUTE(TEXT(EN7,"#,##0.00"),"-","△")&amp;"】"))</f>
        <v>【0.56】</v>
      </c>
    </row>
    <row r="7" spans="1:144" s="37" customFormat="1" x14ac:dyDescent="0.15">
      <c r="A7" s="29"/>
      <c r="B7" s="38">
        <v>2019</v>
      </c>
      <c r="C7" s="38">
        <v>382108</v>
      </c>
      <c r="D7" s="38">
        <v>47</v>
      </c>
      <c r="E7" s="38">
        <v>1</v>
      </c>
      <c r="F7" s="38">
        <v>0</v>
      </c>
      <c r="G7" s="38">
        <v>0</v>
      </c>
      <c r="H7" s="38" t="s">
        <v>96</v>
      </c>
      <c r="I7" s="38" t="s">
        <v>97</v>
      </c>
      <c r="J7" s="38" t="s">
        <v>98</v>
      </c>
      <c r="K7" s="38" t="s">
        <v>99</v>
      </c>
      <c r="L7" s="38" t="s">
        <v>100</v>
      </c>
      <c r="M7" s="38" t="s">
        <v>101</v>
      </c>
      <c r="N7" s="39" t="s">
        <v>102</v>
      </c>
      <c r="O7" s="39" t="s">
        <v>103</v>
      </c>
      <c r="P7" s="39">
        <v>6.62</v>
      </c>
      <c r="Q7" s="39">
        <v>2700</v>
      </c>
      <c r="R7" s="39">
        <v>36933</v>
      </c>
      <c r="S7" s="39">
        <v>194.44</v>
      </c>
      <c r="T7" s="39">
        <v>189.95</v>
      </c>
      <c r="U7" s="39">
        <v>2435</v>
      </c>
      <c r="V7" s="39">
        <v>7.05</v>
      </c>
      <c r="W7" s="39">
        <v>345.39</v>
      </c>
      <c r="X7" s="39">
        <v>57.48</v>
      </c>
      <c r="Y7" s="39">
        <v>56.7</v>
      </c>
      <c r="Z7" s="39">
        <v>64.42</v>
      </c>
      <c r="AA7" s="39">
        <v>67.760000000000005</v>
      </c>
      <c r="AB7" s="39">
        <v>80.77</v>
      </c>
      <c r="AC7" s="39">
        <v>76.27</v>
      </c>
      <c r="AD7" s="39">
        <v>77.56</v>
      </c>
      <c r="AE7" s="39">
        <v>78.510000000000005</v>
      </c>
      <c r="AF7" s="39">
        <v>77.91</v>
      </c>
      <c r="AG7" s="39">
        <v>79.099999999999994</v>
      </c>
      <c r="AH7" s="39">
        <v>76.03</v>
      </c>
      <c r="AI7" s="39"/>
      <c r="AJ7" s="39"/>
      <c r="AK7" s="39"/>
      <c r="AL7" s="39"/>
      <c r="AM7" s="39"/>
      <c r="AN7" s="39"/>
      <c r="AO7" s="39"/>
      <c r="AP7" s="39"/>
      <c r="AQ7" s="39"/>
      <c r="AR7" s="39"/>
      <c r="AS7" s="39"/>
      <c r="AT7" s="39"/>
      <c r="AU7" s="39"/>
      <c r="AV7" s="39"/>
      <c r="AW7" s="39"/>
      <c r="AX7" s="39"/>
      <c r="AY7" s="39"/>
      <c r="AZ7" s="39"/>
      <c r="BA7" s="39"/>
      <c r="BB7" s="39"/>
      <c r="BC7" s="39"/>
      <c r="BD7" s="39"/>
      <c r="BE7" s="39">
        <v>2293.7800000000002</v>
      </c>
      <c r="BF7" s="39">
        <v>2725.83</v>
      </c>
      <c r="BG7" s="39">
        <v>764.15</v>
      </c>
      <c r="BH7" s="39">
        <v>911.39</v>
      </c>
      <c r="BI7" s="39">
        <v>924.82</v>
      </c>
      <c r="BJ7" s="39">
        <v>1134.67</v>
      </c>
      <c r="BK7" s="39">
        <v>1144.79</v>
      </c>
      <c r="BL7" s="39">
        <v>1061.58</v>
      </c>
      <c r="BM7" s="39">
        <v>1007.7</v>
      </c>
      <c r="BN7" s="39">
        <v>1018.52</v>
      </c>
      <c r="BO7" s="39">
        <v>1084.05</v>
      </c>
      <c r="BP7" s="39">
        <v>38.24</v>
      </c>
      <c r="BQ7" s="39">
        <v>37.94</v>
      </c>
      <c r="BR7" s="39">
        <v>44.03</v>
      </c>
      <c r="BS7" s="39">
        <v>40.369999999999997</v>
      </c>
      <c r="BT7" s="39">
        <v>33.79</v>
      </c>
      <c r="BU7" s="39">
        <v>40.6</v>
      </c>
      <c r="BV7" s="39">
        <v>56.04</v>
      </c>
      <c r="BW7" s="39">
        <v>58.52</v>
      </c>
      <c r="BX7" s="39">
        <v>59.22</v>
      </c>
      <c r="BY7" s="39">
        <v>58.79</v>
      </c>
      <c r="BZ7" s="39">
        <v>53.46</v>
      </c>
      <c r="CA7" s="39">
        <v>407.08</v>
      </c>
      <c r="CB7" s="39">
        <v>409.36</v>
      </c>
      <c r="CC7" s="39">
        <v>357.33</v>
      </c>
      <c r="CD7" s="39">
        <v>403.45</v>
      </c>
      <c r="CE7" s="39">
        <v>447.26</v>
      </c>
      <c r="CF7" s="39">
        <v>440.03</v>
      </c>
      <c r="CG7" s="39">
        <v>304.35000000000002</v>
      </c>
      <c r="CH7" s="39">
        <v>296.3</v>
      </c>
      <c r="CI7" s="39">
        <v>292.89999999999998</v>
      </c>
      <c r="CJ7" s="39">
        <v>298.25</v>
      </c>
      <c r="CK7" s="39">
        <v>300.47000000000003</v>
      </c>
      <c r="CL7" s="39">
        <v>50.44</v>
      </c>
      <c r="CM7" s="39">
        <v>49.5</v>
      </c>
      <c r="CN7" s="39">
        <v>52</v>
      </c>
      <c r="CO7" s="39">
        <v>39.020000000000003</v>
      </c>
      <c r="CP7" s="39">
        <v>36.909999999999997</v>
      </c>
      <c r="CQ7" s="39">
        <v>57.29</v>
      </c>
      <c r="CR7" s="39">
        <v>55.9</v>
      </c>
      <c r="CS7" s="39">
        <v>57.3</v>
      </c>
      <c r="CT7" s="39">
        <v>56.76</v>
      </c>
      <c r="CU7" s="39">
        <v>56.04</v>
      </c>
      <c r="CV7" s="39">
        <v>54.9</v>
      </c>
      <c r="CW7" s="39">
        <v>81.28</v>
      </c>
      <c r="CX7" s="39">
        <v>81.400000000000006</v>
      </c>
      <c r="CY7" s="39">
        <v>83.27</v>
      </c>
      <c r="CZ7" s="39">
        <v>82.35</v>
      </c>
      <c r="DA7" s="39">
        <v>84.94</v>
      </c>
      <c r="DB7" s="39">
        <v>73.69</v>
      </c>
      <c r="DC7" s="39">
        <v>73.28</v>
      </c>
      <c r="DD7" s="39">
        <v>72.42</v>
      </c>
      <c r="DE7" s="39">
        <v>73.069999999999993</v>
      </c>
      <c r="DF7" s="39">
        <v>72.78</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0.65</v>
      </c>
      <c r="EJ7" s="39">
        <v>0.53</v>
      </c>
      <c r="EK7" s="39">
        <v>0.72</v>
      </c>
      <c r="EL7" s="39">
        <v>0.53</v>
      </c>
      <c r="EM7" s="39">
        <v>0.71</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111</v>
      </c>
      <c r="D13" t="s">
        <v>112</v>
      </c>
      <c r="E13" t="s">
        <v>111</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2021-02-04T04:39:46Z</cp:lastPrinted>
  <dcterms:created xsi:type="dcterms:W3CDTF">2020-12-04T02:22:07Z</dcterms:created>
  <dcterms:modified xsi:type="dcterms:W3CDTF">2021-02-04T04:42:04Z</dcterms:modified>
  <cp:category/>
</cp:coreProperties>
</file>