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26.80\disk\白居\【事務処理】\⑤決算統計\R01　決算統計\⑥経営比較分析\提出\"/>
    </mc:Choice>
  </mc:AlternateContent>
  <workbookProtection workbookAlgorithmName="SHA-512" workbookHashValue="GWgAu4pXU7MADJ0LhI/pSJ1fvseSkir75WpEQYQ4rwG4QNAwrMmEC2qPM+CdTqn2Mdq3kYv7rbtx5fEf8cl4RA==" workbookSaltValue="okZ1pZHGO50GZnUOmmAg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<sst xmlns="http://schemas.openxmlformats.org/spreadsheetml/2006/main" count="236" uniqueCount="120">
  <si>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</si>
  <si>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</si>
  <si>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</si>
  <si>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</si>
  <si>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</si>
  <si>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</si>
  <si>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</si>
  <si>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</si>
  <si>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</si>
  <si>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</si>
  <si>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</si>
  <si>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</si>
  <si>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</si>
  <si>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</si>
  <si>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</si>
  <si>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</si>
  <si>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</si>
  <si>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</si>
  <si>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</si>
  <si>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</si>
  <si>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</si>
  <si>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</si>
  <si>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</si>
  <si>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</si>
  <si>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</si>
  <si>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</si>
  <si>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</si>
  <si>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</si>
  <si>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</si>
  <si>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</si>
  <si>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</si>
  <si>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</si>
  <si>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</si>
  <si>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</si>
  <si>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</si>
  <si>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</si>
  <si>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</si>
  <si>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</si>
  <si>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</si>
  <si>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</si>
  <si>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</si>
  <si>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</si>
  <si>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</si>
  <si>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</si>
  <si>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</si>
  <si>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</si>
  <si>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</si>
  <si>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</si>
  <si>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</si>
  <si>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</si>
  <si>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</si>
  <si>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</si>
  <si>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</si>
  <si>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</si>
  <si>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</si>
  <si>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</si>
  <si>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</si>
  <si>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</si>
  <si>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</si>
  <si>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</si>
  <si>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</si>
  <si>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</si>
  <si>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</si>
  <si>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</si>
  <si>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</si>
  <si>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</si>
  <si>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</si>
  <si>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</si>
  <si>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</si>
  <si>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</si>
  <si>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</si>
  <si>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</si>
  <si>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</si>
  <si>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</si>
  <si>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</si>
  <si>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</si>
  <si>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</si>
  <si>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</si>
  <si>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</si>
  <si>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</si>
  <si>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</si>
  <si>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</si>
  <si>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</si>
  <si>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</si>
  <si>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</si>
  <si>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</si>
  <si>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</si>
  <si>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</si>
  <si>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</si>
  <si>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</si>
  <si>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</si>
  <si>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</si>
  <si>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</si>
  <si>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</si>
  <si>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</si>
  <si>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</si>
  <si>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</si>
  <si>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</si>
  <si>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</si>
  <si>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</si>
  <si>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</si>
  <si>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</si>
  <si>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</si>
  <si>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</si>
  <si>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</si>
  <si>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</si>
  <si>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</si>
  <si>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</si>
  <si>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</si>
  <si>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</si>
  <si>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</si>
  <si>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</si>
  <si>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</si>
  <si>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</si>
  <si>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</si>
  <si>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</si>
  <si>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</si>
  <si>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当市の公共下水道の整備率は、令和元年度末現在で70.5％と低く、現在も面整備を進めているところである。
　収益的収支比率は、企業会計移行に伴う打切り決算により、総収益・総費用共に減少しているが、地方債償還金の増加により前年度に比べ比率が低下したものである。依然として、総収益で総費用及び地方債償還金を賄えていない状況であり、今後も面整備に伴う地方債償還金が増加していくことから、当面、大きく改善する見込みは少ないものの、引き続き経費削減や接続率向上を図っていく。
　企業債残高対事業規模比率は、平成28年度から大幅に低下しているが、これは分流式下水道経費算定方法の変更等により一般会計負担額が増加したことによるものである。令和元年度に増加したのは、打切り決算により費用の減少による分流式下水道に要する経費の減少に伴う一般会計負担額の減少及び営業収益の減少によるものである。
　また、経費回収率と汚水処理原価については、打切り決算による汚水処理費の減少により、経費回収率は高くなり、汚水処理原価は低くなっている。
　なお、施設利用率を始めとする他の比率については、類似団体平均より低水準となっているものの、今後面整備の進捗及び接続の促進に伴い、排水量の増加及び接続率が向上することで、改善が図られるものと期待している。
</t>
    <rPh sb="1" eb="3">
      <t>トウシ</t>
    </rPh>
    <rPh sb="4" eb="6">
      <t>コウキョウ</t>
    </rPh>
    <rPh sb="6" eb="9">
      <t>ゲスイドウ</t>
    </rPh>
    <rPh sb="10" eb="12">
      <t>セイビ</t>
    </rPh>
    <rPh sb="12" eb="13">
      <t>リツ</t>
    </rPh>
    <rPh sb="15" eb="17">
      <t>レイワ</t>
    </rPh>
    <rPh sb="17" eb="18">
      <t>ガン</t>
    </rPh>
    <rPh sb="18" eb="20">
      <t>ネンド</t>
    </rPh>
    <rPh sb="20" eb="21">
      <t>マツ</t>
    </rPh>
    <rPh sb="21" eb="23">
      <t>ゲンザイ</t>
    </rPh>
    <rPh sb="30" eb="31">
      <t>ヒク</t>
    </rPh>
    <rPh sb="33" eb="35">
      <t>ゲンザイ</t>
    </rPh>
    <rPh sb="36" eb="37">
      <t>メン</t>
    </rPh>
    <rPh sb="37" eb="39">
      <t>セイビ</t>
    </rPh>
    <rPh sb="40" eb="41">
      <t>スス</t>
    </rPh>
    <rPh sb="54" eb="57">
      <t>シュウエキテキ</t>
    </rPh>
    <rPh sb="57" eb="59">
      <t>シュウシ</t>
    </rPh>
    <rPh sb="59" eb="61">
      <t>ヒリツ</t>
    </rPh>
    <rPh sb="63" eb="65">
      <t>キギョウ</t>
    </rPh>
    <rPh sb="65" eb="67">
      <t>カイケイ</t>
    </rPh>
    <rPh sb="67" eb="69">
      <t>イコウ</t>
    </rPh>
    <rPh sb="70" eb="71">
      <t>トモナ</t>
    </rPh>
    <rPh sb="72" eb="74">
      <t>ウチキ</t>
    </rPh>
    <rPh sb="75" eb="77">
      <t>ケッサン</t>
    </rPh>
    <rPh sb="81" eb="82">
      <t>ソウ</t>
    </rPh>
    <rPh sb="82" eb="84">
      <t>シュウエキ</t>
    </rPh>
    <rPh sb="85" eb="86">
      <t>ソウ</t>
    </rPh>
    <rPh sb="86" eb="88">
      <t>ヒヨウ</t>
    </rPh>
    <rPh sb="88" eb="89">
      <t>トモ</t>
    </rPh>
    <rPh sb="90" eb="91">
      <t>ゲン</t>
    </rPh>
    <rPh sb="91" eb="92">
      <t>ショウ</t>
    </rPh>
    <rPh sb="98" eb="101">
      <t>チホウサイ</t>
    </rPh>
    <rPh sb="101" eb="104">
      <t>ショウカンキン</t>
    </rPh>
    <rPh sb="105" eb="107">
      <t>ゾウカ</t>
    </rPh>
    <rPh sb="110" eb="112">
      <t>ゼンネン</t>
    </rPh>
    <rPh sb="112" eb="113">
      <t>ド</t>
    </rPh>
    <rPh sb="114" eb="115">
      <t>クラ</t>
    </rPh>
    <rPh sb="116" eb="118">
      <t>ヒリツ</t>
    </rPh>
    <rPh sb="119" eb="121">
      <t>テイカ</t>
    </rPh>
    <rPh sb="129" eb="131">
      <t>イゼン</t>
    </rPh>
    <rPh sb="135" eb="138">
      <t>ソウシュウエキ</t>
    </rPh>
    <rPh sb="139" eb="142">
      <t>ソウヒヨウ</t>
    </rPh>
    <rPh sb="142" eb="143">
      <t>オヨ</t>
    </rPh>
    <rPh sb="144" eb="147">
      <t>チホウサイ</t>
    </rPh>
    <rPh sb="147" eb="150">
      <t>ショウカンキン</t>
    </rPh>
    <rPh sb="151" eb="152">
      <t>マカナ</t>
    </rPh>
    <rPh sb="157" eb="159">
      <t>ジョウキョウ</t>
    </rPh>
    <rPh sb="163" eb="165">
      <t>コンゴ</t>
    </rPh>
    <rPh sb="166" eb="167">
      <t>メン</t>
    </rPh>
    <rPh sb="167" eb="169">
      <t>セイビ</t>
    </rPh>
    <rPh sb="170" eb="171">
      <t>トモナ</t>
    </rPh>
    <rPh sb="172" eb="175">
      <t>チホウサイ</t>
    </rPh>
    <rPh sb="175" eb="177">
      <t>ショウカン</t>
    </rPh>
    <rPh sb="177" eb="178">
      <t>キン</t>
    </rPh>
    <rPh sb="179" eb="181">
      <t>ゾウカ</t>
    </rPh>
    <rPh sb="190" eb="192">
      <t>トウメン</t>
    </rPh>
    <rPh sb="193" eb="194">
      <t>オオ</t>
    </rPh>
    <rPh sb="196" eb="198">
      <t>カイゼン</t>
    </rPh>
    <rPh sb="200" eb="202">
      <t>ミコ</t>
    </rPh>
    <rPh sb="204" eb="205">
      <t>スク</t>
    </rPh>
    <rPh sb="211" eb="212">
      <t>ヒ</t>
    </rPh>
    <rPh sb="213" eb="214">
      <t>ツヅ</t>
    </rPh>
    <rPh sb="215" eb="217">
      <t>ケイヒ</t>
    </rPh>
    <rPh sb="217" eb="219">
      <t>サクゲン</t>
    </rPh>
    <rPh sb="220" eb="222">
      <t>セツゾク</t>
    </rPh>
    <rPh sb="222" eb="223">
      <t>リツ</t>
    </rPh>
    <rPh sb="223" eb="225">
      <t>コウジョウ</t>
    </rPh>
    <rPh sb="226" eb="227">
      <t>ハカ</t>
    </rPh>
    <rPh sb="312" eb="314">
      <t>レイワ</t>
    </rPh>
    <rPh sb="314" eb="315">
      <t>ガン</t>
    </rPh>
    <rPh sb="315" eb="317">
      <t>ネンド</t>
    </rPh>
    <rPh sb="318" eb="320">
      <t>ゾウカ</t>
    </rPh>
    <rPh sb="325" eb="327">
      <t>ウチキ</t>
    </rPh>
    <rPh sb="328" eb="330">
      <t>ケッサン</t>
    </rPh>
    <rPh sb="333" eb="335">
      <t>ヒヨウ</t>
    </rPh>
    <rPh sb="336" eb="338">
      <t>ゲンショウ</t>
    </rPh>
    <rPh sb="341" eb="343">
      <t>ブンリュウ</t>
    </rPh>
    <rPh sb="343" eb="344">
      <t>シキ</t>
    </rPh>
    <rPh sb="344" eb="347">
      <t>ゲスイドウ</t>
    </rPh>
    <rPh sb="348" eb="349">
      <t>ヨウ</t>
    </rPh>
    <rPh sb="351" eb="353">
      <t>ケイヒ</t>
    </rPh>
    <rPh sb="354" eb="356">
      <t>ゲンショウ</t>
    </rPh>
    <rPh sb="357" eb="358">
      <t>トモナ</t>
    </rPh>
    <rPh sb="359" eb="361">
      <t>イッパン</t>
    </rPh>
    <rPh sb="361" eb="363">
      <t>カイケイ</t>
    </rPh>
    <rPh sb="363" eb="365">
      <t>フタン</t>
    </rPh>
    <rPh sb="365" eb="366">
      <t>ガク</t>
    </rPh>
    <rPh sb="367" eb="368">
      <t>ゲン</t>
    </rPh>
    <rPh sb="368" eb="369">
      <t>ショウ</t>
    </rPh>
    <rPh sb="369" eb="370">
      <t>オヨ</t>
    </rPh>
    <rPh sb="371" eb="373">
      <t>エイギョウ</t>
    </rPh>
    <rPh sb="373" eb="375">
      <t>シュウエキ</t>
    </rPh>
    <rPh sb="376" eb="377">
      <t>ゲン</t>
    </rPh>
    <rPh sb="377" eb="378">
      <t>ショウ</t>
    </rPh>
    <rPh sb="392" eb="394">
      <t>ケイヒ</t>
    </rPh>
    <rPh sb="394" eb="396">
      <t>カイシュウ</t>
    </rPh>
    <rPh sb="396" eb="397">
      <t>リツ</t>
    </rPh>
    <rPh sb="398" eb="400">
      <t>オスイ</t>
    </rPh>
    <rPh sb="400" eb="402">
      <t>ショリ</t>
    </rPh>
    <rPh sb="402" eb="404">
      <t>ゲンカ</t>
    </rPh>
    <rPh sb="461" eb="463">
      <t>シセツ</t>
    </rPh>
    <rPh sb="463" eb="466">
      <t>リヨウリツ</t>
    </rPh>
    <rPh sb="467" eb="468">
      <t>ハジ</t>
    </rPh>
    <rPh sb="472" eb="473">
      <t>タ</t>
    </rPh>
    <rPh sb="474" eb="476">
      <t>ヒリツ</t>
    </rPh>
    <rPh sb="482" eb="484">
      <t>ルイジ</t>
    </rPh>
    <rPh sb="484" eb="486">
      <t>ダンタイ</t>
    </rPh>
    <rPh sb="486" eb="488">
      <t>ヘイキン</t>
    </rPh>
    <rPh sb="490" eb="493">
      <t>テイスイジュン</t>
    </rPh>
    <rPh sb="503" eb="505">
      <t>コンゴ</t>
    </rPh>
    <rPh sb="505" eb="506">
      <t>メン</t>
    </rPh>
    <rPh sb="506" eb="508">
      <t>セイビ</t>
    </rPh>
    <rPh sb="509" eb="511">
      <t>シンチョク</t>
    </rPh>
    <rPh sb="511" eb="512">
      <t>オヨ</t>
    </rPh>
    <rPh sb="513" eb="515">
      <t>セツゾク</t>
    </rPh>
    <rPh sb="516" eb="518">
      <t>ソクシン</t>
    </rPh>
    <rPh sb="519" eb="520">
      <t>トモナ</t>
    </rPh>
    <rPh sb="522" eb="524">
      <t>ハイスイ</t>
    </rPh>
    <rPh sb="524" eb="525">
      <t>リョウ</t>
    </rPh>
    <rPh sb="526" eb="528">
      <t>ゾウカ</t>
    </rPh>
    <rPh sb="528" eb="529">
      <t>オヨ</t>
    </rPh>
    <rPh sb="530" eb="532">
      <t>セツゾク</t>
    </rPh>
    <rPh sb="532" eb="533">
      <t>リツ</t>
    </rPh>
    <rPh sb="534" eb="536">
      <t>コウジョウ</t>
    </rPh>
    <rPh sb="542" eb="544">
      <t>カイゼン</t>
    </rPh>
    <rPh sb="545" eb="546">
      <t>ハカ</t>
    </rPh>
    <rPh sb="552" eb="554">
      <t>キタイ</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</si>
  <si>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計画的な改築更新を行うことと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ケイカク</t>
    </rPh>
    <rPh sb="271" eb="272">
      <t>テキ</t>
    </rPh>
    <rPh sb="273" eb="275">
      <t>カイチク</t>
    </rPh>
    <rPh sb="275" eb="277">
      <t>コウシン</t>
    </rPh>
    <rPh sb="278" eb="279">
      <t>オコナ</t>
    </rPh>
    <phoneticPr fontId="4"/>
  </si>
  <si>
    <t>　当該事業の経営状況は、健全性・効率性ともに類似団体の平均値を下回る状況となっている。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また、維持管理費の削減に努めるとともに、戸別訪問等による接続促進や水洗化費用の融資あっせん等を行うことで接続率向上を図り、使用料収入の増加を目指している。
　今後においても、令和２年度に策定する経営戦略に基づき、経営基盤の強化と財政マネジメントの向上を図る。</t>
    <rPh sb="1" eb="3">
      <t>トウガイ</t>
    </rPh>
    <rPh sb="3" eb="5">
      <t>ジギョウ</t>
    </rPh>
    <rPh sb="6" eb="8">
      <t>ケイエイ</t>
    </rPh>
    <rPh sb="8" eb="10">
      <t>ジョウキョウ</t>
    </rPh>
    <rPh sb="12" eb="15">
      <t>ケンゼンセイ</t>
    </rPh>
    <rPh sb="16" eb="19">
      <t>コウリツセイ</t>
    </rPh>
    <rPh sb="22" eb="24">
      <t>ルイジ</t>
    </rPh>
    <rPh sb="24" eb="26">
      <t>ダンタイ</t>
    </rPh>
    <rPh sb="27" eb="30">
      <t>ヘイキンチ</t>
    </rPh>
    <rPh sb="31" eb="33">
      <t>シタマワ</t>
    </rPh>
    <rPh sb="34" eb="36">
      <t>ジョウキョウ</t>
    </rPh>
    <rPh sb="48" eb="50">
      <t>カイゼン</t>
    </rPh>
    <rPh sb="52" eb="54">
      <t>ケンゼン</t>
    </rPh>
    <rPh sb="55" eb="57">
      <t>アンテイ</t>
    </rPh>
    <rPh sb="59" eb="62">
      <t>ゲスイドウ</t>
    </rPh>
    <rPh sb="62" eb="64">
      <t>ケイエイ</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3" eb="95">
      <t>ジギョウ</t>
    </rPh>
    <rPh sb="95" eb="97">
      <t>キボ</t>
    </rPh>
    <rPh sb="98" eb="101">
      <t>テキセイカ</t>
    </rPh>
    <rPh sb="102" eb="103">
      <t>ハカ</t>
    </rPh>
    <rPh sb="113" eb="115">
      <t>イジ</t>
    </rPh>
    <rPh sb="115" eb="117">
      <t>カンリ</t>
    </rPh>
    <rPh sb="117" eb="118">
      <t>ヒ</t>
    </rPh>
    <rPh sb="119" eb="121">
      <t>サクゲン</t>
    </rPh>
    <rPh sb="122" eb="123">
      <t>ツト</t>
    </rPh>
    <rPh sb="130" eb="132">
      <t>コベツ</t>
    </rPh>
    <rPh sb="132" eb="134">
      <t>ホウモン</t>
    </rPh>
    <rPh sb="134" eb="135">
      <t>トウ</t>
    </rPh>
    <rPh sb="138" eb="140">
      <t>セツゾク</t>
    </rPh>
    <rPh sb="140" eb="142">
      <t>ソクシン</t>
    </rPh>
    <rPh sb="143" eb="146">
      <t>スイセンカ</t>
    </rPh>
    <rPh sb="146" eb="148">
      <t>ヒヨウ</t>
    </rPh>
    <rPh sb="149" eb="151">
      <t>ユウシ</t>
    </rPh>
    <rPh sb="155" eb="156">
      <t>トウ</t>
    </rPh>
    <rPh sb="157" eb="158">
      <t>オコナ</t>
    </rPh>
    <rPh sb="162" eb="164">
      <t>セツゾク</t>
    </rPh>
    <rPh sb="164" eb="165">
      <t>リツ</t>
    </rPh>
    <rPh sb="165" eb="167">
      <t>コウジョウ</t>
    </rPh>
    <rPh sb="168" eb="169">
      <t>ハカ</t>
    </rPh>
    <rPh sb="171" eb="174">
      <t>シヨウリョウ</t>
    </rPh>
    <rPh sb="174" eb="176">
      <t>シュウニュウ</t>
    </rPh>
    <rPh sb="177" eb="179">
      <t>ゾウカ</t>
    </rPh>
    <rPh sb="180" eb="182">
      <t>メザ</t>
    </rPh>
    <rPh sb="189" eb="191">
      <t>コンゴ</t>
    </rPh>
    <rPh sb="197" eb="199">
      <t>レイワ</t>
    </rPh>
    <rPh sb="200" eb="202">
      <t>ネンド</t>
    </rPh>
    <rPh sb="203" eb="205">
      <t>サクテイ</t>
    </rPh>
    <rPh sb="207" eb="209">
      <t>ケイエイ</t>
    </rPh>
    <rPh sb="209" eb="211">
      <t>センリャク</t>
    </rPh>
    <rPh sb="212" eb="213">
      <t>モト</t>
    </rPh>
    <rPh sb="216" eb="218">
      <t>ケイエイ</t>
    </rPh>
    <rPh sb="218" eb="220">
      <t>キバン</t>
    </rPh>
    <rPh sb="221" eb="223">
      <t>キョウカ</t>
    </rPh>
    <rPh sb="224" eb="226">
      <t>ザイセイ</t>
    </rPh>
    <rPh sb="233" eb="235">
      <t>コウジョウ</t>
    </rPh>
    <rPh sb="236" eb="2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</si>
</sst>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F-4CE0-B4C2-CA588D2F31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DABF-4CE0-B4C2-CA588D2F31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44.87</c:v>
                </c:pt>
                <c:pt idx="1">
                  <c:v>49.37</c:v>
                </c:pt>
                <c:pt idx="2">
                  <c:v>42.35</c:v>
                </c:pt>
                <c:pt idx="3">
                  <c:v>38.82</c:v>
                </c:pt>
                <c:pt idx="4">
                  <c:v>35.31</c:v>
                </c:pt>
              </c:numCache>
            </c:numRef>
          </c:val>
          <c:extLst>
            <c:ext xmlns:c16="http://schemas.microsoft.com/office/drawing/2014/chart" uri="{C3380CC4-5D6E-409C-BE32-E72D297353CC}">
              <c16:uniqueId val="{00000000-D725-4562-A155-EC70BB055E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5-4562-A155-EC70BB055E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D-48E3-9DB9-60555E8726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D-48E3-9DB9-60555E8726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8-4B2D-B2C8-76F775169A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8-4B2D-B2C8-76F775169A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B-4B62-BD9A-30ED5A8617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B-4B62-BD9A-30ED5A8617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C-497E-AE73-EEEB941077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C-497E-AE73-EEEB941077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2561.15</c:v>
                </c:pt>
                <c:pt idx="1">
                  <c:v>554.79999999999995</c:v>
                </c:pt>
                <c:pt idx="2">
                  <c:v>549.14</c:v>
                </c:pt>
                <c:pt idx="3" formatCode="#,##0.00;&quot;△&quot;#,##0.00">
                  <c:v>0</c:v>
                </c:pt>
                <c:pt idx="4">
                  <c:v>679.7</c:v>
                </c:pt>
              </c:numCache>
            </c:numRef>
          </c:val>
          <c:extLst>
            <c:ext xmlns:c16="http://schemas.microsoft.com/office/drawing/2014/chart" uri="{C3380CC4-5D6E-409C-BE32-E72D297353CC}">
              <c16:uniqueId val="{00000000-F952-4EC6-BFFB-275CA90EE2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F952-4EC6-BFFB-275CA90EE2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33.92</c:v>
                </c:pt>
                <c:pt idx="1">
                  <c:v>54.79</c:v>
                </c:pt>
                <c:pt idx="2">
                  <c:v>41.29</c:v>
                </c:pt>
                <c:pt idx="3">
                  <c:v>60.65</c:v>
                </c:pt>
                <c:pt idx="4">
                  <c:v>73.209999999999994</c:v>
                </c:pt>
              </c:numCache>
            </c:numRef>
          </c:val>
          <c:extLst>
            <c:ext xmlns:c16="http://schemas.microsoft.com/office/drawing/2014/chart" uri="{C3380CC4-5D6E-409C-BE32-E72D297353CC}">
              <c16:uniqueId val="{00000000-93FD-42A9-8A66-143F8764E9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93FD-42A9-8A66-143F8764E9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410.12</c:v>
                </c:pt>
                <c:pt idx="1">
                  <c:v>252.06</c:v>
                </c:pt>
                <c:pt idx="2">
                  <c:v>342.05</c:v>
                </c:pt>
                <c:pt idx="3">
                  <c:v>233.34</c:v>
                </c:pt>
                <c:pt idx="4">
                  <c:v>163.33000000000001</c:v>
                </c:pt>
              </c:numCache>
            </c:numRef>
          </c:val>
          <c:extLst>
            <c:ext xmlns:c16="http://schemas.microsoft.com/office/drawing/2014/chart" uri="{C3380CC4-5D6E-409C-BE32-E72D297353CC}">
              <c16:uniqueId val="{00000000-D087-4AB7-87FE-FD9FA97A22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D087-4AB7-87FE-FD9FA97A22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27.79</c:v>
                </c:pt>
                <c:pt idx="1">
                  <c:v>28.41</c:v>
                </c:pt>
                <c:pt idx="2">
                  <c:v>27.59</c:v>
                </c:pt>
                <c:pt idx="3">
                  <c:v>29.21</c:v>
                </c:pt>
                <c:pt idx="4">
                  <c:v>33.96</c:v>
                </c:pt>
              </c:numCache>
            </c:numRef>
          </c:val>
          <c:extLst>
            <c:ext xmlns:c16="http://schemas.microsoft.com/office/drawing/2014/chart" uri="{C3380CC4-5D6E-409C-BE32-E72D297353CC}">
              <c16:uniqueId val="{00000000-216A-42AF-9C10-F270234446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216A-42AF-9C10-F270234446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67.069999999999993</c:v>
                </c:pt>
                <c:pt idx="1">
                  <c:v>67.48</c:v>
                </c:pt>
                <c:pt idx="2">
                  <c:v>66.16</c:v>
                </c:pt>
                <c:pt idx="3">
                  <c:v>64.61</c:v>
                </c:pt>
                <c:pt idx="4">
                  <c:v>63.65</c:v>
                </c:pt>
              </c:numCache>
            </c:numRef>
          </c:val>
          <c:extLst>
            <c:ext xmlns:c16="http://schemas.microsoft.com/office/drawing/2014/chart" uri="{C3380CC4-5D6E-409C-BE32-E72D297353CC}">
              <c16:uniqueId val="{00000000-8008-432B-B02F-58061ABEDF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008-432B-B02F-58061ABEDF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80" zoomScaleNormal="80" workbookViewId="0">
      <selection activeCell="AL59" sqref="AL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大洲市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42706</v>
      </c>
      <c r="AM8" s="69"/>
      <c r="AN8" s="69"/>
      <c r="AO8" s="69"/>
      <c r="AP8" s="69"/>
      <c r="AQ8" s="69"/>
      <c r="AR8" s="69"/>
      <c r="AS8" s="69"/>
      <c r="AT8" s="68">
        <f>データ!T6</f>
        <v>432.12</v>
      </c>
      <c r="AU8" s="68"/>
      <c r="AV8" s="68"/>
      <c r="AW8" s="68"/>
      <c r="AX8" s="68"/>
      <c r="AY8" s="68"/>
      <c r="AZ8" s="68"/>
      <c r="BA8" s="68"/>
      <c r="BB8" s="68">
        <f>データ!U6</f>
        <v>98.83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18.59</v>
      </c>
      <c r="Q10" s="68"/>
      <c r="R10" s="68"/>
      <c r="S10" s="68"/>
      <c r="T10" s="68"/>
      <c r="U10" s="68"/>
      <c r="V10" s="68"/>
      <c r="W10" s="68">
        <f>データ!Q6</f>
        <v>105.54</v>
      </c>
      <c r="X10" s="68"/>
      <c r="Y10" s="68"/>
      <c r="Z10" s="68"/>
      <c r="AA10" s="68"/>
      <c r="AB10" s="68"/>
      <c r="AC10" s="68"/>
      <c r="AD10" s="69">
        <f>データ!R6</f>
        <v>2662</v>
      </c>
      <c r="AE10" s="69"/>
      <c r="AF10" s="69"/>
      <c r="AG10" s="69"/>
      <c r="AH10" s="69"/>
      <c r="AI10" s="69"/>
      <c r="AJ10" s="69"/>
      <c r="AK10" s="2"/>
      <c r="AL10" s="69">
        <f>データ!V6</f>
        <v>7877</v>
      </c>
      <c r="AM10" s="69"/>
      <c r="AN10" s="69"/>
      <c r="AO10" s="69"/>
      <c r="AP10" s="69"/>
      <c r="AQ10" s="69"/>
      <c r="AR10" s="69"/>
      <c r="AS10" s="69"/>
      <c r="AT10" s="68">
        <f>データ!W6</f>
        <v>2.06</v>
      </c>
      <c r="AU10" s="68"/>
      <c r="AV10" s="68"/>
      <c r="AW10" s="68"/>
      <c r="AX10" s="68"/>
      <c r="AY10" s="68"/>
      <c r="AZ10" s="68"/>
      <c r="BA10" s="68"/>
      <c r="BB10" s="68">
        <f>データ!X6</f>
        <v>3823.79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fbwm6GTw6ZXMeuVJexkVHC+D93aCSKj1DALEM/Q7qKLH59OobvhLH0QNw6grEgQ/ZLuLabBizD7hrASq7sln2g==" saltValue="vcwsglnm2/C3yU0gobzK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382078</v>
      </c>
      <c r="D6" s="33">
        <f t="shared" si="3"/>
        <v>47</v>
      </c>
      <c r="E6" s="33">
        <f t="shared" si="3"/>
        <v>17</v>
      </c>
      <c r="F6" s="33">
        <f t="shared" si="3"/>
        <v>1</v>
      </c>
      <c r="G6" s="33">
        <f t="shared" si="3"/>
        <v>0</v>
      </c>
      <c r="H6" s="33" t="str">
        <f t="shared" si="3"/>
        <v>愛媛県　大洲市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18.59</v>
      </c>
      <c r="Q6" s="34">
        <f t="shared" si="3"/>
        <v>105.54</v>
      </c>
      <c r="R6" s="34">
        <f t="shared" si="3"/>
        <v>2662</v>
      </c>
      <c r="S6" s="34">
        <f t="shared" si="3"/>
        <v>42706</v>
      </c>
      <c r="T6" s="34">
        <f t="shared" si="3"/>
        <v>432.12</v>
      </c>
      <c r="U6" s="34">
        <f t="shared" si="3"/>
        <v>98.83</v>
      </c>
      <c r="V6" s="34">
        <f t="shared" si="3"/>
        <v>7877</v>
      </c>
      <c r="W6" s="34">
        <f t="shared" si="3"/>
        <v>2.06</v>
      </c>
      <c r="X6" s="34">
        <f t="shared" si="3"/>
        <v>3823.79</v>
      </c>
      <c r="Y6" s="35">
        <f>IF(Y7="",NA(),Y7)</f>
        <v>44.87</v>
      </c>
      <c r="Z6" s="35">
        <f t="shared" ref="Z6:AH6" si="4">IF(Z7="",NA(),Z7)</f>
        <v>49.37</v>
      </c>
      <c r="AA6" s="35">
        <f t="shared" si="4"/>
        <v>42.35</v>
      </c>
      <c r="AB6" s="35">
        <f t="shared" si="4"/>
        <v>38.82</v>
      </c>
      <c r="AC6" s="35">
        <f t="shared" si="4"/>
        <v>35.31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2561.15</v>
      </c>
      <c r="BG6" s="35">
        <f t="shared" ref="BG6:BO6" si="7">IF(BG7="",NA(),BG7)</f>
        <v>554.79999999999995</v>
      </c>
      <c r="BH6" s="35">
        <f t="shared" si="7"/>
        <v>549.14</v>
      </c>
      <c r="BI6" s="34">
        <f t="shared" si="7"/>
        <v>0</v>
      </c>
      <c r="BJ6" s="35">
        <f t="shared" si="7"/>
        <v>679.7</v>
      </c>
      <c r="BK6" s="35">
        <f t="shared" si="7"/>
        <v>1118.56</v>
      </c>
      <c r="BL6" s="35">
        <f t="shared" si="7"/>
        <v>1111.31</v>
      </c>
      <c r="BM6" s="35">
        <f t="shared" si="7"/>
        <v>966.33</v>
      </c>
      <c r="BN6" s="35">
        <f t="shared" si="7"/>
        <v>958.81</v>
      </c>
      <c r="BO6" s="35">
        <f t="shared" si="7"/>
        <v>1001.3</v>
      </c>
      <c r="BP6" s="34" t="str">
        <f>IF(BP7="","",IF(BP7="-","【-】","【"&amp;SUBSTITUTE(TEXT(BP7,"#,##0.00"),"-","△")&amp;"】"))</f>
        <v>【682.51】</v>
      </c>
      <c r="BQ6" s="35">
        <f>IF(BQ7="",NA(),BQ7)</f>
        <v>33.92</v>
      </c>
      <c r="BR6" s="35">
        <f t="shared" ref="BR6:BZ6" si="8">IF(BR7="",NA(),BR7)</f>
        <v>54.79</v>
      </c>
      <c r="BS6" s="35">
        <f t="shared" si="8"/>
        <v>41.29</v>
      </c>
      <c r="BT6" s="35">
        <f t="shared" si="8"/>
        <v>60.65</v>
      </c>
      <c r="BU6" s="35">
        <f t="shared" si="8"/>
        <v>73.209999999999994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410.12</v>
      </c>
      <c r="CC6" s="35">
        <f t="shared" ref="CC6:CK6" si="9">IF(CC7="",NA(),CC7)</f>
        <v>252.06</v>
      </c>
      <c r="CD6" s="35">
        <f t="shared" si="9"/>
        <v>342.05</v>
      </c>
      <c r="CE6" s="35">
        <f t="shared" si="9"/>
        <v>233.34</v>
      </c>
      <c r="CF6" s="35">
        <f t="shared" si="9"/>
        <v>163.33000000000001</v>
      </c>
      <c r="CG6" s="35">
        <f t="shared" si="9"/>
        <v>215.28</v>
      </c>
      <c r="CH6" s="35">
        <f t="shared" si="9"/>
        <v>207.96</v>
      </c>
      <c r="CI6" s="35">
        <f t="shared" si="9"/>
        <v>194.31</v>
      </c>
      <c r="CJ6" s="35">
        <f t="shared" si="9"/>
        <v>190.99</v>
      </c>
      <c r="CK6" s="35">
        <f t="shared" si="9"/>
        <v>187.55</v>
      </c>
      <c r="CL6" s="34" t="str">
        <f>IF(CL7="","",IF(CL7="-","【-】","【"&amp;SUBSTITUTE(TEXT(CL7,"#,##0.00"),"-","△")&amp;"】"))</f>
        <v>【136.15】</v>
      </c>
      <c r="CM6" s="35">
        <f>IF(CM7="",NA(),CM7)</f>
        <v>27.79</v>
      </c>
      <c r="CN6" s="35">
        <f t="shared" ref="CN6:CV6" si="10">IF(CN7="",NA(),CN7)</f>
        <v>28.41</v>
      </c>
      <c r="CO6" s="35">
        <f t="shared" si="10"/>
        <v>27.59</v>
      </c>
      <c r="CP6" s="35">
        <f t="shared" si="10"/>
        <v>29.21</v>
      </c>
      <c r="CQ6" s="35">
        <f t="shared" si="10"/>
        <v>33.96</v>
      </c>
      <c r="CR6" s="35">
        <f t="shared" si="10"/>
        <v>54.67</v>
      </c>
      <c r="CS6" s="35">
        <f t="shared" si="10"/>
        <v>53.51</v>
      </c>
      <c r="CT6" s="35">
        <f t="shared" si="10"/>
        <v>53.5</v>
      </c>
      <c r="CU6" s="35">
        <f t="shared" si="10"/>
        <v>52.58</v>
      </c>
      <c r="CV6" s="35">
        <f t="shared" si="10"/>
        <v>50.94</v>
      </c>
      <c r="CW6" s="34" t="str">
        <f>IF(CW7="","",IF(CW7="-","【-】","【"&amp;SUBSTITUTE(TEXT(CW7,"#,##0.00"),"-","△")&amp;"】"))</f>
        <v>【59.64】</v>
      </c>
      <c r="CX6" s="35">
        <f>IF(CX7="",NA(),CX7)</f>
        <v>67.069999999999993</v>
      </c>
      <c r="CY6" s="35">
        <f t="shared" ref="CY6:DG6" si="11">IF(CY7="",NA(),CY7)</f>
        <v>67.48</v>
      </c>
      <c r="CZ6" s="35">
        <f t="shared" si="11"/>
        <v>66.16</v>
      </c>
      <c r="DA6" s="35">
        <f t="shared" si="11"/>
        <v>64.61</v>
      </c>
      <c r="DB6" s="35">
        <f t="shared" si="11"/>
        <v>63.65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382078</v>
      </c>
      <c r="D7" s="37">
        <v>47</v>
      </c>
      <c r="E7" s="37">
        <v>17</v>
      </c>
      <c r="F7" s="37">
        <v>1</v>
      </c>
      <c r="G7" s="37">
        <v>0</v>
      </c>
      <c r="H7" s="37" t="s">
        <v>97</v>
      </c>
      <c r="I7" s="37" t="s">
        <v>98</v>
      </c>
      <c r="J7" s="37" t="s">
        <v>99</v>
      </c>
      <c r="K7" s="37" t="s">
        <v>100</v>
      </c>
      <c r="L7" s="37" t="s">
        <v>101</v>
      </c>
      <c r="M7" s="37" t="s">
        <v>102</v>
      </c>
      <c r="N7" s="38" t="s">
        <v>103</v>
      </c>
      <c r="O7" s="38" t="s">
        <v>104</v>
      </c>
      <c r="P7" s="38">
        <v>18.59</v>
      </c>
      <c r="Q7" s="38">
        <v>105.54</v>
      </c>
      <c r="R7" s="38">
        <v>2662</v>
      </c>
      <c r="S7" s="38">
        <v>42706</v>
      </c>
      <c r="T7" s="38">
        <v>432.12</v>
      </c>
      <c r="U7" s="38">
        <v>98.83</v>
      </c>
      <c r="V7" s="38">
        <v>7877</v>
      </c>
      <c r="W7" s="38">
        <v>2.06</v>
      </c>
      <c r="X7" s="38">
        <v>3823.79</v>
      </c>
      <c r="Y7" s="38">
        <v>44.87</v>
      </c>
      <c r="Z7" s="38">
        <v>49.37</v>
      </c>
      <c r="AA7" s="38">
        <v>42.35</v>
      </c>
      <c r="AB7" s="38">
        <v>38.82</v>
      </c>
      <c r="AC7" s="38">
        <v>35.31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2561.15</v>
      </c>
      <c r="BG7" s="38">
        <v>554.79999999999995</v>
      </c>
      <c r="BH7" s="38">
        <v>549.14</v>
      </c>
      <c r="BI7" s="38">
        <v>0</v>
      </c>
      <c r="BJ7" s="38">
        <v>679.7</v>
      </c>
      <c r="BK7" s="38">
        <v>1118.56</v>
      </c>
      <c r="BL7" s="38">
        <v>1111.31</v>
      </c>
      <c r="BM7" s="38">
        <v>966.33</v>
      </c>
      <c r="BN7" s="38">
        <v>958.81</v>
      </c>
      <c r="BO7" s="38">
        <v>1001.3</v>
      </c>
      <c r="BP7" s="38">
        <v>682.51</v>
      </c>
      <c r="BQ7" s="38">
        <v>33.92</v>
      </c>
      <c r="BR7" s="38">
        <v>54.79</v>
      </c>
      <c r="BS7" s="38">
        <v>41.29</v>
      </c>
      <c r="BT7" s="38">
        <v>60.65</v>
      </c>
      <c r="BU7" s="38">
        <v>73.209999999999994</v>
      </c>
      <c r="BV7" s="38">
        <v>72.33</v>
      </c>
      <c r="BW7" s="38">
        <v>75.540000000000006</v>
      </c>
      <c r="BX7" s="38">
        <v>81.739999999999995</v>
      </c>
      <c r="BY7" s="38">
        <v>82.88</v>
      </c>
      <c r="BZ7" s="38">
        <v>81.88</v>
      </c>
      <c r="CA7" s="38">
        <v>100.34</v>
      </c>
      <c r="CB7" s="38">
        <v>410.12</v>
      </c>
      <c r="CC7" s="38">
        <v>252.06</v>
      </c>
      <c r="CD7" s="38">
        <v>342.05</v>
      </c>
      <c r="CE7" s="38">
        <v>233.34</v>
      </c>
      <c r="CF7" s="38">
        <v>163.33000000000001</v>
      </c>
      <c r="CG7" s="38">
        <v>215.28</v>
      </c>
      <c r="CH7" s="38">
        <v>207.96</v>
      </c>
      <c r="CI7" s="38">
        <v>194.31</v>
      </c>
      <c r="CJ7" s="38">
        <v>190.99</v>
      </c>
      <c r="CK7" s="38">
        <v>187.55</v>
      </c>
      <c r="CL7" s="38">
        <v>136.15</v>
      </c>
      <c r="CM7" s="38">
        <v>27.79</v>
      </c>
      <c r="CN7" s="38">
        <v>28.41</v>
      </c>
      <c r="CO7" s="38">
        <v>27.59</v>
      </c>
      <c r="CP7" s="38">
        <v>29.21</v>
      </c>
      <c r="CQ7" s="38">
        <v>33.96</v>
      </c>
      <c r="CR7" s="38">
        <v>54.67</v>
      </c>
      <c r="CS7" s="38">
        <v>53.51</v>
      </c>
      <c r="CT7" s="38">
        <v>53.5</v>
      </c>
      <c r="CU7" s="38">
        <v>52.58</v>
      </c>
      <c r="CV7" s="38">
        <v>50.94</v>
      </c>
      <c r="CW7" s="38">
        <v>59.64</v>
      </c>
      <c r="CX7" s="38">
        <v>67.069999999999993</v>
      </c>
      <c r="CY7" s="38">
        <v>67.48</v>
      </c>
      <c r="CZ7" s="38">
        <v>66.16</v>
      </c>
      <c r="DA7" s="38">
        <v>64.61</v>
      </c>
      <c r="DB7" s="38">
        <v>63.65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大洲市</cp:lastModifiedBy>
  <cp:lastPrinted>2021-02-03T01:24:57Z</cp:lastPrinted>
  <dcterms:created xsi:type="dcterms:W3CDTF">2020-12-04T02:49:14Z</dcterms:created>
  <dcterms:modified xsi:type="dcterms:W3CDTF">2021-02-03T01:39:52Z</dcterms:modified>
  <cp:category/>
</cp:coreProperties>
</file>