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13\☆財政☆\R2財政係関係\01_公営企業関係\03_経営比較分析表\030114_【〆切2８（月）】公営企業に係る経営比較分析表（令和元年度決算）の分析等について（依頼）\02_財政課↔各課\"/>
    </mc:Choice>
  </mc:AlternateContent>
  <workbookProtection workbookAlgorithmName="SHA-512" workbookHashValue="S4rSuUsATqA3mqWjgQjK0rIgHGs5fydN+MoK/ZHmobNViGV7KHj6VfKthVvKilvX93WQi4/rS00eg/vYRtwJmQ==" workbookSaltValue="U0fq5Mhopi+i2Lx+bqFCk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H85" i="4"/>
  <c r="AL10" i="4"/>
  <c r="W10" i="4"/>
  <c r="P10" i="4"/>
  <c r="BB8" i="4"/>
  <c r="AD8" i="4"/>
  <c r="W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<sst xmlns="http://schemas.openxmlformats.org/spreadsheetml/2006/main" count="233" uniqueCount="117">
  <si>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</si>
  <si>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</si>
  <si>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</si>
  <si>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</si>
  <si>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</si>
  <si>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</si>
  <si>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</si>
  <si>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</si>
  <si>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</si>
  <si>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</si>
  <si>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</si>
  <si>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</si>
  <si>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</si>
  <si>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</si>
  <si>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</si>
  <si>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</si>
  <si>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</si>
  <si>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</si>
  <si>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</si>
  <si>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</si>
  <si>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</si>
  <si>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</si>
  <si>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</si>
  <si>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</si>
  <si>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</si>
  <si>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</si>
  <si>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</si>
  <si>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</si>
  <si>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</si>
  <si>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</si>
  <si>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</si>
  <si>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</si>
  <si>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</si>
  <si>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</si>
  <si>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</si>
  <si>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</si>
  <si>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</si>
  <si>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</si>
  <si>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</si>
  <si>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</si>
  <si>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</si>
  <si>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</si>
  <si>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</si>
  <si>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</si>
  <si>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</si>
  <si>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</si>
  <si>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</si>
  <si>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</si>
  <si>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</si>
  <si>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</si>
  <si>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</si>
  <si>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</si>
  <si>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</si>
  <si>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</si>
  <si>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</si>
  <si>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</si>
  <si>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</si>
  <si>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</si>
  <si>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</si>
  <si>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</si>
  <si>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</si>
  <si>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</si>
  <si>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</si>
  <si>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</si>
  <si>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</si>
  <si>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</si>
  <si>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</si>
  <si>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</si>
  <si>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</si>
  <si>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</si>
  <si>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</si>
  <si>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</si>
  <si>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</si>
  <si>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</si>
  <si>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</si>
  <si>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</si>
  <si>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</si>
  <si>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</si>
  <si>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</si>
  <si>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</si>
  <si>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</si>
  <si>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</si>
  <si>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</si>
  <si>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</si>
  <si>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</si>
  <si>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</si>
  <si>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</si>
  <si>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</si>
  <si>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</si>
  <si>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</si>
  <si>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</si>
  <si>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</si>
  <si>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</si>
  <si>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</si>
  <si>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</si>
  <si>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</si>
  <si>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</si>
  <si>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</si>
  <si>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</si>
  <si>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</si>
  <si>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</si>
  <si>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</si>
  <si>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</si>
  <si>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</si>
  <si>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</si>
  <si>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</si>
  <si>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</si>
  <si>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</si>
  <si>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</si>
  <si>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</si>
  <si>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</si>
  <si>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</si>
  <si>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</si>
  <si>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</si>
  <si>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経年劣化による簡易水道施設や配水管等の老朽化により、修繕箇所は増加の傾向にある。地元簡易水道組合が維持管理できるよう、必要な補助並び指導を行っていく。</t>
    <phoneticPr fontId="4"/>
  </si>
  <si>
    <t>①収益的収支比率
類似団体平均値を上回ってはいるが、料金収入のみでの運営は成り立たず一般会計繰入金に頼らざるを得ない。
④企業債残高対給水収益比率
簡易水道の上水道への統合が進んだ結果、企業債残高自体は減少しているが、山間部の簡易水道のみが残ったことによる給水収益の減により比率は上昇した。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有収率はほぼ横ばいで推移している。地元簡易水道組合との連携を取ることで漏水に迅速に対応できる体制を整えている。</t>
    <phoneticPr fontId="4"/>
  </si>
  <si>
    <t>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おり、簡易水道等統合整備基本計画に基づき、地区の合意を受けた一部地区を上水道へ統合するための認可設計等の手続きを令和3年度より開始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</si>
</sst>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49-49CB-83E4-4F76BC230501}"/>
            </c:ext>
          </c:extLst>
        </c:ser>
        <c:dLbls>
          <c:showLegendKey val="0"/>
          <c:showVal val="0"/>
          <c:showCatName val="0"/>
          <c:showSerName val="0"/>
          <c:showPercent val="0"/>
          <c:showBubbleSize val="0"/>
        </c:dLbls>
        <c:gapWidth val="150"/>
        <c:axId val="200833168"/>
        <c:axId val="2008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F449-49CB-83E4-4F76BC230501}"/>
            </c:ext>
          </c:extLst>
        </c:ser>
        <c:dLbls>
          <c:showLegendKey val="0"/>
          <c:showVal val="0"/>
          <c:showCatName val="0"/>
          <c:showSerName val="0"/>
          <c:showPercent val="0"/>
          <c:showBubbleSize val="0"/>
        </c:dLbls>
        <c:marker val="1"/>
        <c:smooth val="0"/>
        <c:axId val="200833168"/>
        <c:axId val="200833952"/>
      </c:lineChart>
      <c:dateAx>
        <c:axId val="200833168"/>
        <c:scaling>
          <c:orientation val="minMax"/>
        </c:scaling>
        <c:delete val="1"/>
        <c:axPos val="b"/>
        <c:numFmt formatCode="&quot;H&quot;yy" sourceLinked="1"/>
        <c:majorTickMark val="none"/>
        <c:minorTickMark val="none"/>
        <c:tickLblPos val="none"/>
        <c:crossAx val="200833952"/>
        <c:crosses val="autoZero"/>
        <c:auto val="1"/>
        <c:lblOffset val="100"/>
        <c:baseTimeUnit val="years"/>
      </c:dateAx>
      <c:valAx>
        <c:axId val="2008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52.28</c:v>
                </c:pt>
                <c:pt idx="1">
                  <c:v>31.69</c:v>
                </c:pt>
                <c:pt idx="2">
                  <c:v>49.55</c:v>
                </c:pt>
                <c:pt idx="3">
                  <c:v>50.67</c:v>
                </c:pt>
                <c:pt idx="4">
                  <c:v>47.71</c:v>
                </c:pt>
              </c:numCache>
            </c:numRef>
          </c:val>
          <c:extLst xmlns:c16r2="http://schemas.microsoft.com/office/drawing/2015/06/chart">
            <c:ext xmlns:c16="http://schemas.microsoft.com/office/drawing/2014/chart" uri="{C3380CC4-5D6E-409C-BE32-E72D297353CC}">
              <c16:uniqueId val="{00000000-F979-4D91-B60F-9B80FB222A3D}"/>
            </c:ext>
          </c:extLst>
        </c:ser>
        <c:dLbls>
          <c:showLegendKey val="0"/>
          <c:showVal val="0"/>
          <c:showCatName val="0"/>
          <c:showSerName val="0"/>
          <c:showPercent val="0"/>
          <c:showBubbleSize val="0"/>
        </c:dLbls>
        <c:gapWidth val="150"/>
        <c:axId val="168941536"/>
        <c:axId val="16893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F979-4D91-B60F-9B80FB222A3D}"/>
            </c:ext>
          </c:extLst>
        </c:ser>
        <c:dLbls>
          <c:showLegendKey val="0"/>
          <c:showVal val="0"/>
          <c:showCatName val="0"/>
          <c:showSerName val="0"/>
          <c:showPercent val="0"/>
          <c:showBubbleSize val="0"/>
        </c:dLbls>
        <c:marker val="1"/>
        <c:smooth val="0"/>
        <c:axId val="168941536"/>
        <c:axId val="168937616"/>
      </c:lineChart>
      <c:dateAx>
        <c:axId val="168941536"/>
        <c:scaling>
          <c:orientation val="minMax"/>
        </c:scaling>
        <c:delete val="1"/>
        <c:axPos val="b"/>
        <c:numFmt formatCode="&quot;H&quot;yy" sourceLinked="1"/>
        <c:majorTickMark val="none"/>
        <c:minorTickMark val="none"/>
        <c:tickLblPos val="none"/>
        <c:crossAx val="168937616"/>
        <c:crosses val="autoZero"/>
        <c:auto val="1"/>
        <c:lblOffset val="100"/>
        <c:baseTimeUnit val="years"/>
      </c:dateAx>
      <c:valAx>
        <c:axId val="1689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91.39</c:v>
                </c:pt>
                <c:pt idx="1">
                  <c:v>92.56</c:v>
                </c:pt>
                <c:pt idx="2">
                  <c:v>94.77</c:v>
                </c:pt>
                <c:pt idx="3">
                  <c:v>87.8</c:v>
                </c:pt>
                <c:pt idx="4">
                  <c:v>92.29</c:v>
                </c:pt>
              </c:numCache>
            </c:numRef>
          </c:val>
          <c:extLst xmlns:c16r2="http://schemas.microsoft.com/office/drawing/2015/06/chart">
            <c:ext xmlns:c16="http://schemas.microsoft.com/office/drawing/2014/chart" uri="{C3380CC4-5D6E-409C-BE32-E72D297353CC}">
              <c16:uniqueId val="{00000000-0DA3-431B-8D14-60A7B9A82B9B}"/>
            </c:ext>
          </c:extLst>
        </c:ser>
        <c:dLbls>
          <c:showLegendKey val="0"/>
          <c:showVal val="0"/>
          <c:showCatName val="0"/>
          <c:showSerName val="0"/>
          <c:showPercent val="0"/>
          <c:showBubbleSize val="0"/>
        </c:dLbls>
        <c:gapWidth val="150"/>
        <c:axId val="168940360"/>
        <c:axId val="16894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0DA3-431B-8D14-60A7B9A82B9B}"/>
            </c:ext>
          </c:extLst>
        </c:ser>
        <c:dLbls>
          <c:showLegendKey val="0"/>
          <c:showVal val="0"/>
          <c:showCatName val="0"/>
          <c:showSerName val="0"/>
          <c:showPercent val="0"/>
          <c:showBubbleSize val="0"/>
        </c:dLbls>
        <c:marker val="1"/>
        <c:smooth val="0"/>
        <c:axId val="168940360"/>
        <c:axId val="168940752"/>
      </c:lineChart>
      <c:dateAx>
        <c:axId val="168940360"/>
        <c:scaling>
          <c:orientation val="minMax"/>
        </c:scaling>
        <c:delete val="1"/>
        <c:axPos val="b"/>
        <c:numFmt formatCode="&quot;H&quot;yy" sourceLinked="1"/>
        <c:majorTickMark val="none"/>
        <c:minorTickMark val="none"/>
        <c:tickLblPos val="none"/>
        <c:crossAx val="168940752"/>
        <c:crosses val="autoZero"/>
        <c:auto val="1"/>
        <c:lblOffset val="100"/>
        <c:baseTimeUnit val="years"/>
      </c:dateAx>
      <c:valAx>
        <c:axId val="16894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79.099999999999994</c:v>
                </c:pt>
                <c:pt idx="1">
                  <c:v>78.62</c:v>
                </c:pt>
                <c:pt idx="2">
                  <c:v>92.08</c:v>
                </c:pt>
                <c:pt idx="3">
                  <c:v>89.18</c:v>
                </c:pt>
                <c:pt idx="4">
                  <c:v>87.28</c:v>
                </c:pt>
              </c:numCache>
            </c:numRef>
          </c:val>
          <c:extLst xmlns:c16r2="http://schemas.microsoft.com/office/drawing/2015/06/chart">
            <c:ext xmlns:c16="http://schemas.microsoft.com/office/drawing/2014/chart" uri="{C3380CC4-5D6E-409C-BE32-E72D297353CC}">
              <c16:uniqueId val="{00000000-8E01-43E6-BB5C-57F851217745}"/>
            </c:ext>
          </c:extLst>
        </c:ser>
        <c:dLbls>
          <c:showLegendKey val="0"/>
          <c:showVal val="0"/>
          <c:showCatName val="0"/>
          <c:showSerName val="0"/>
          <c:showPercent val="0"/>
          <c:showBubbleSize val="0"/>
        </c:dLbls>
        <c:gapWidth val="150"/>
        <c:axId val="200832776"/>
        <c:axId val="16800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8E01-43E6-BB5C-57F851217745}"/>
            </c:ext>
          </c:extLst>
        </c:ser>
        <c:dLbls>
          <c:showLegendKey val="0"/>
          <c:showVal val="0"/>
          <c:showCatName val="0"/>
          <c:showSerName val="0"/>
          <c:showPercent val="0"/>
          <c:showBubbleSize val="0"/>
        </c:dLbls>
        <c:marker val="1"/>
        <c:smooth val="0"/>
        <c:axId val="200832776"/>
        <c:axId val="168000696"/>
      </c:lineChart>
      <c:dateAx>
        <c:axId val="200832776"/>
        <c:scaling>
          <c:orientation val="minMax"/>
        </c:scaling>
        <c:delete val="1"/>
        <c:axPos val="b"/>
        <c:numFmt formatCode="&quot;H&quot;yy" sourceLinked="1"/>
        <c:majorTickMark val="none"/>
        <c:minorTickMark val="none"/>
        <c:tickLblPos val="none"/>
        <c:crossAx val="168000696"/>
        <c:crosses val="autoZero"/>
        <c:auto val="1"/>
        <c:lblOffset val="100"/>
        <c:baseTimeUnit val="years"/>
      </c:dateAx>
      <c:valAx>
        <c:axId val="16800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3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4A-403D-A158-0E406E4FD687}"/>
            </c:ext>
          </c:extLst>
        </c:ser>
        <c:dLbls>
          <c:showLegendKey val="0"/>
          <c:showVal val="0"/>
          <c:showCatName val="0"/>
          <c:showSerName val="0"/>
          <c:showPercent val="0"/>
          <c:showBubbleSize val="0"/>
        </c:dLbls>
        <c:gapWidth val="150"/>
        <c:axId val="167998344"/>
        <c:axId val="1680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4A-403D-A158-0E406E4FD687}"/>
            </c:ext>
          </c:extLst>
        </c:ser>
        <c:dLbls>
          <c:showLegendKey val="0"/>
          <c:showVal val="0"/>
          <c:showCatName val="0"/>
          <c:showSerName val="0"/>
          <c:showPercent val="0"/>
          <c:showBubbleSize val="0"/>
        </c:dLbls>
        <c:marker val="1"/>
        <c:smooth val="0"/>
        <c:axId val="167998344"/>
        <c:axId val="168001088"/>
      </c:lineChart>
      <c:dateAx>
        <c:axId val="167998344"/>
        <c:scaling>
          <c:orientation val="minMax"/>
        </c:scaling>
        <c:delete val="1"/>
        <c:axPos val="b"/>
        <c:numFmt formatCode="&quot;H&quot;yy" sourceLinked="1"/>
        <c:majorTickMark val="none"/>
        <c:minorTickMark val="none"/>
        <c:tickLblPos val="none"/>
        <c:crossAx val="168001088"/>
        <c:crosses val="autoZero"/>
        <c:auto val="1"/>
        <c:lblOffset val="100"/>
        <c:baseTimeUnit val="years"/>
      </c:dateAx>
      <c:valAx>
        <c:axId val="168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9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CA-460D-8B47-5B1ACD03C42B}"/>
            </c:ext>
          </c:extLst>
        </c:ser>
        <c:dLbls>
          <c:showLegendKey val="0"/>
          <c:showVal val="0"/>
          <c:showCatName val="0"/>
          <c:showSerName val="0"/>
          <c:showPercent val="0"/>
          <c:showBubbleSize val="0"/>
        </c:dLbls>
        <c:gapWidth val="150"/>
        <c:axId val="167993640"/>
        <c:axId val="16799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CA-460D-8B47-5B1ACD03C42B}"/>
            </c:ext>
          </c:extLst>
        </c:ser>
        <c:dLbls>
          <c:showLegendKey val="0"/>
          <c:showVal val="0"/>
          <c:showCatName val="0"/>
          <c:showSerName val="0"/>
          <c:showPercent val="0"/>
          <c:showBubbleSize val="0"/>
        </c:dLbls>
        <c:marker val="1"/>
        <c:smooth val="0"/>
        <c:axId val="167993640"/>
        <c:axId val="167998736"/>
      </c:lineChart>
      <c:dateAx>
        <c:axId val="167993640"/>
        <c:scaling>
          <c:orientation val="minMax"/>
        </c:scaling>
        <c:delete val="1"/>
        <c:axPos val="b"/>
        <c:numFmt formatCode="&quot;H&quot;yy" sourceLinked="1"/>
        <c:majorTickMark val="none"/>
        <c:minorTickMark val="none"/>
        <c:tickLblPos val="none"/>
        <c:crossAx val="167998736"/>
        <c:crosses val="autoZero"/>
        <c:auto val="1"/>
        <c:lblOffset val="100"/>
        <c:baseTimeUnit val="years"/>
      </c:dateAx>
      <c:valAx>
        <c:axId val="16799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51-433D-A269-ACCB43871902}"/>
            </c:ext>
          </c:extLst>
        </c:ser>
        <c:dLbls>
          <c:showLegendKey val="0"/>
          <c:showVal val="0"/>
          <c:showCatName val="0"/>
          <c:showSerName val="0"/>
          <c:showPercent val="0"/>
          <c:showBubbleSize val="0"/>
        </c:dLbls>
        <c:gapWidth val="150"/>
        <c:axId val="167995992"/>
        <c:axId val="1679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51-433D-A269-ACCB43871902}"/>
            </c:ext>
          </c:extLst>
        </c:ser>
        <c:dLbls>
          <c:showLegendKey val="0"/>
          <c:showVal val="0"/>
          <c:showCatName val="0"/>
          <c:showSerName val="0"/>
          <c:showPercent val="0"/>
          <c:showBubbleSize val="0"/>
        </c:dLbls>
        <c:marker val="1"/>
        <c:smooth val="0"/>
        <c:axId val="167995992"/>
        <c:axId val="167994816"/>
      </c:lineChart>
      <c:dateAx>
        <c:axId val="167995992"/>
        <c:scaling>
          <c:orientation val="minMax"/>
        </c:scaling>
        <c:delete val="1"/>
        <c:axPos val="b"/>
        <c:numFmt formatCode="&quot;H&quot;yy" sourceLinked="1"/>
        <c:majorTickMark val="none"/>
        <c:minorTickMark val="none"/>
        <c:tickLblPos val="none"/>
        <c:crossAx val="167994816"/>
        <c:crosses val="autoZero"/>
        <c:auto val="1"/>
        <c:lblOffset val="100"/>
        <c:baseTimeUnit val="years"/>
      </c:dateAx>
      <c:valAx>
        <c:axId val="167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9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24-44CB-80A8-EA53C91851F9}"/>
            </c:ext>
          </c:extLst>
        </c:ser>
        <c:dLbls>
          <c:showLegendKey val="0"/>
          <c:showVal val="0"/>
          <c:showCatName val="0"/>
          <c:showSerName val="0"/>
          <c:showPercent val="0"/>
          <c:showBubbleSize val="0"/>
        </c:dLbls>
        <c:gapWidth val="150"/>
        <c:axId val="167999520"/>
        <c:axId val="16799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24-44CB-80A8-EA53C91851F9}"/>
            </c:ext>
          </c:extLst>
        </c:ser>
        <c:dLbls>
          <c:showLegendKey val="0"/>
          <c:showVal val="0"/>
          <c:showCatName val="0"/>
          <c:showSerName val="0"/>
          <c:showPercent val="0"/>
          <c:showBubbleSize val="0"/>
        </c:dLbls>
        <c:marker val="1"/>
        <c:smooth val="0"/>
        <c:axId val="167999520"/>
        <c:axId val="167995208"/>
      </c:lineChart>
      <c:dateAx>
        <c:axId val="167999520"/>
        <c:scaling>
          <c:orientation val="minMax"/>
        </c:scaling>
        <c:delete val="1"/>
        <c:axPos val="b"/>
        <c:numFmt formatCode="&quot;H&quot;yy" sourceLinked="1"/>
        <c:majorTickMark val="none"/>
        <c:minorTickMark val="none"/>
        <c:tickLblPos val="none"/>
        <c:crossAx val="167995208"/>
        <c:crosses val="autoZero"/>
        <c:auto val="1"/>
        <c:lblOffset val="100"/>
        <c:baseTimeUnit val="years"/>
      </c:dateAx>
      <c:valAx>
        <c:axId val="16799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2467.6</c:v>
                </c:pt>
                <c:pt idx="1">
                  <c:v>3313.12</c:v>
                </c:pt>
                <c:pt idx="2">
                  <c:v>2083.92</c:v>
                </c:pt>
                <c:pt idx="3">
                  <c:v>32577.63</c:v>
                </c:pt>
                <c:pt idx="4">
                  <c:v>70169.7</c:v>
                </c:pt>
              </c:numCache>
            </c:numRef>
          </c:val>
          <c:extLst xmlns:c16r2="http://schemas.microsoft.com/office/drawing/2015/06/chart">
            <c:ext xmlns:c16="http://schemas.microsoft.com/office/drawing/2014/chart" uri="{C3380CC4-5D6E-409C-BE32-E72D297353CC}">
              <c16:uniqueId val="{00000000-7D18-49FB-8FC3-545AA98E0C59}"/>
            </c:ext>
          </c:extLst>
        </c:ser>
        <c:dLbls>
          <c:showLegendKey val="0"/>
          <c:showVal val="0"/>
          <c:showCatName val="0"/>
          <c:showSerName val="0"/>
          <c:showPercent val="0"/>
          <c:showBubbleSize val="0"/>
        </c:dLbls>
        <c:gapWidth val="150"/>
        <c:axId val="167996776"/>
        <c:axId val="16893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7D18-49FB-8FC3-545AA98E0C59}"/>
            </c:ext>
          </c:extLst>
        </c:ser>
        <c:dLbls>
          <c:showLegendKey val="0"/>
          <c:showVal val="0"/>
          <c:showCatName val="0"/>
          <c:showSerName val="0"/>
          <c:showPercent val="0"/>
          <c:showBubbleSize val="0"/>
        </c:dLbls>
        <c:marker val="1"/>
        <c:smooth val="0"/>
        <c:axId val="167996776"/>
        <c:axId val="168936048"/>
      </c:lineChart>
      <c:dateAx>
        <c:axId val="167996776"/>
        <c:scaling>
          <c:orientation val="minMax"/>
        </c:scaling>
        <c:delete val="1"/>
        <c:axPos val="b"/>
        <c:numFmt formatCode="&quot;H&quot;yy" sourceLinked="1"/>
        <c:majorTickMark val="none"/>
        <c:minorTickMark val="none"/>
        <c:tickLblPos val="none"/>
        <c:crossAx val="168936048"/>
        <c:crosses val="autoZero"/>
        <c:auto val="1"/>
        <c:lblOffset val="100"/>
        <c:baseTimeUnit val="years"/>
      </c:dateAx>
      <c:valAx>
        <c:axId val="16893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9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32.229999999999997</c:v>
                </c:pt>
                <c:pt idx="1">
                  <c:v>23.12</c:v>
                </c:pt>
                <c:pt idx="2">
                  <c:v>7.83</c:v>
                </c:pt>
                <c:pt idx="3">
                  <c:v>0.63</c:v>
                </c:pt>
                <c:pt idx="4">
                  <c:v>0.26</c:v>
                </c:pt>
              </c:numCache>
            </c:numRef>
          </c:val>
          <c:extLst xmlns:c16r2="http://schemas.microsoft.com/office/drawing/2015/06/chart">
            <c:ext xmlns:c16="http://schemas.microsoft.com/office/drawing/2014/chart" uri="{C3380CC4-5D6E-409C-BE32-E72D297353CC}">
              <c16:uniqueId val="{00000000-453A-4188-AE29-A9CA45CDBF64}"/>
            </c:ext>
          </c:extLst>
        </c:ser>
        <c:dLbls>
          <c:showLegendKey val="0"/>
          <c:showVal val="0"/>
          <c:showCatName val="0"/>
          <c:showSerName val="0"/>
          <c:showPercent val="0"/>
          <c:showBubbleSize val="0"/>
        </c:dLbls>
        <c:gapWidth val="150"/>
        <c:axId val="168939576"/>
        <c:axId val="16893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453A-4188-AE29-A9CA45CDBF64}"/>
            </c:ext>
          </c:extLst>
        </c:ser>
        <c:dLbls>
          <c:showLegendKey val="0"/>
          <c:showVal val="0"/>
          <c:showCatName val="0"/>
          <c:showSerName val="0"/>
          <c:showPercent val="0"/>
          <c:showBubbleSize val="0"/>
        </c:dLbls>
        <c:marker val="1"/>
        <c:smooth val="0"/>
        <c:axId val="168939576"/>
        <c:axId val="168939184"/>
      </c:lineChart>
      <c:dateAx>
        <c:axId val="168939576"/>
        <c:scaling>
          <c:orientation val="minMax"/>
        </c:scaling>
        <c:delete val="1"/>
        <c:axPos val="b"/>
        <c:numFmt formatCode="&quot;H&quot;yy" sourceLinked="1"/>
        <c:majorTickMark val="none"/>
        <c:minorTickMark val="none"/>
        <c:tickLblPos val="none"/>
        <c:crossAx val="168939184"/>
        <c:crosses val="autoZero"/>
        <c:auto val="1"/>
        <c:lblOffset val="100"/>
        <c:baseTimeUnit val="years"/>
      </c:dateAx>
      <c:valAx>
        <c:axId val="16893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192.3</c:v>
                </c:pt>
                <c:pt idx="1">
                  <c:v>267.12</c:v>
                </c:pt>
                <c:pt idx="2">
                  <c:v>165.93</c:v>
                </c:pt>
                <c:pt idx="3">
                  <c:v>130.93</c:v>
                </c:pt>
                <c:pt idx="4">
                  <c:v>136.69</c:v>
                </c:pt>
              </c:numCache>
            </c:numRef>
          </c:val>
          <c:extLst xmlns:c16r2="http://schemas.microsoft.com/office/drawing/2015/06/chart">
            <c:ext xmlns:c16="http://schemas.microsoft.com/office/drawing/2014/chart" uri="{C3380CC4-5D6E-409C-BE32-E72D297353CC}">
              <c16:uniqueId val="{00000000-DEED-408C-95DE-B565DD5025FC}"/>
            </c:ext>
          </c:extLst>
        </c:ser>
        <c:dLbls>
          <c:showLegendKey val="0"/>
          <c:showVal val="0"/>
          <c:showCatName val="0"/>
          <c:showSerName val="0"/>
          <c:showPercent val="0"/>
          <c:showBubbleSize val="0"/>
        </c:dLbls>
        <c:gapWidth val="150"/>
        <c:axId val="168935264"/>
        <c:axId val="16893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DEED-408C-95DE-B565DD5025FC}"/>
            </c:ext>
          </c:extLst>
        </c:ser>
        <c:dLbls>
          <c:showLegendKey val="0"/>
          <c:showVal val="0"/>
          <c:showCatName val="0"/>
          <c:showSerName val="0"/>
          <c:showPercent val="0"/>
          <c:showBubbleSize val="0"/>
        </c:dLbls>
        <c:marker val="1"/>
        <c:smooth val="0"/>
        <c:axId val="168935264"/>
        <c:axId val="168936832"/>
      </c:lineChart>
      <c:dateAx>
        <c:axId val="168935264"/>
        <c:scaling>
          <c:orientation val="minMax"/>
        </c:scaling>
        <c:delete val="1"/>
        <c:axPos val="b"/>
        <c:numFmt formatCode="&quot;H&quot;yy" sourceLinked="1"/>
        <c:majorTickMark val="none"/>
        <c:minorTickMark val="none"/>
        <c:tickLblPos val="none"/>
        <c:crossAx val="168936832"/>
        <c:crosses val="autoZero"/>
        <c:auto val="1"/>
        <c:lblOffset val="100"/>
        <c:baseTimeUnit val="years"/>
      </c:dateAx>
      <c:valAx>
        <c:axId val="168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CE14" sqref="CE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八幡浜市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33219</v>
      </c>
      <c r="AM8" s="51"/>
      <c r="AN8" s="51"/>
      <c r="AO8" s="51"/>
      <c r="AP8" s="51"/>
      <c r="AQ8" s="51"/>
      <c r="AR8" s="51"/>
      <c r="AS8" s="51"/>
      <c r="AT8" s="47">
        <f>データ!$S$6</f>
        <v>132.65</v>
      </c>
      <c r="AU8" s="47"/>
      <c r="AV8" s="47"/>
      <c r="AW8" s="47"/>
      <c r="AX8" s="47"/>
      <c r="AY8" s="47"/>
      <c r="AZ8" s="47"/>
      <c r="BA8" s="47"/>
      <c r="BB8" s="47">
        <f>データ!$T$6</f>
        <v>250.43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2.94</v>
      </c>
      <c r="Q10" s="47"/>
      <c r="R10" s="47"/>
      <c r="S10" s="47"/>
      <c r="T10" s="47"/>
      <c r="U10" s="47"/>
      <c r="V10" s="47"/>
      <c r="W10" s="51">
        <f>データ!$Q$6</f>
        <v>770</v>
      </c>
      <c r="X10" s="51"/>
      <c r="Y10" s="51"/>
      <c r="Z10" s="51"/>
      <c r="AA10" s="51"/>
      <c r="AB10" s="51"/>
      <c r="AC10" s="51"/>
      <c r="AD10" s="2"/>
      <c r="AE10" s="2"/>
      <c r="AF10" s="2"/>
      <c r="AG10" s="2"/>
      <c r="AH10" s="2"/>
      <c r="AI10" s="2"/>
      <c r="AJ10" s="2"/>
      <c r="AK10" s="2"/>
      <c r="AL10" s="51">
        <f>データ!$U$6</f>
        <v>966</v>
      </c>
      <c r="AM10" s="51"/>
      <c r="AN10" s="51"/>
      <c r="AO10" s="51"/>
      <c r="AP10" s="51"/>
      <c r="AQ10" s="51"/>
      <c r="AR10" s="51"/>
      <c r="AS10" s="51"/>
      <c r="AT10" s="47">
        <f>データ!$V$6</f>
        <v>1.4</v>
      </c>
      <c r="AU10" s="47"/>
      <c r="AV10" s="47"/>
      <c r="AW10" s="47"/>
      <c r="AX10" s="47"/>
      <c r="AY10" s="47"/>
      <c r="AZ10" s="47"/>
      <c r="BA10" s="47"/>
      <c r="BB10" s="47">
        <f>データ!$W$6</f>
        <v>690</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x2H317CdxkjVxGPjQiXYQIshKiwwL+god4Ey8hNtSov/YNhd7qK0iv1e+Ot7Go83qxcX0sNriDAOgRtL/Z1a0A==" saltValue="awKAyHHPg4q9VOPb6o/l2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382043</v>
      </c>
      <c r="D6" s="34">
        <f t="shared" si="3"/>
        <v>47</v>
      </c>
      <c r="E6" s="34">
        <f t="shared" si="3"/>
        <v>1</v>
      </c>
      <c r="F6" s="34">
        <f t="shared" si="3"/>
        <v>0</v>
      </c>
      <c r="G6" s="34">
        <f t="shared" si="3"/>
        <v>0</v>
      </c>
      <c r="H6" s="34" t="str">
        <f t="shared" si="3"/>
        <v>愛媛県　八幡浜市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2.94</v>
      </c>
      <c r="Q6" s="35">
        <f t="shared" si="3"/>
        <v>770</v>
      </c>
      <c r="R6" s="35">
        <f t="shared" si="3"/>
        <v>33219</v>
      </c>
      <c r="S6" s="35">
        <f t="shared" si="3"/>
        <v>132.65</v>
      </c>
      <c r="T6" s="35">
        <f t="shared" si="3"/>
        <v>250.43</v>
      </c>
      <c r="U6" s="35">
        <f t="shared" si="3"/>
        <v>966</v>
      </c>
      <c r="V6" s="35">
        <f t="shared" si="3"/>
        <v>1.4</v>
      </c>
      <c r="W6" s="35">
        <f t="shared" si="3"/>
        <v>690</v>
      </c>
      <c r="X6" s="36">
        <f>IF(X7="",NA(),X7)</f>
        <v>79.099999999999994</v>
      </c>
      <c r="Y6" s="36">
        <f t="shared" ref="Y6:AG6" si="4">IF(Y7="",NA(),Y7)</f>
        <v>78.62</v>
      </c>
      <c r="Z6" s="36">
        <f t="shared" si="4"/>
        <v>92.08</v>
      </c>
      <c r="AA6" s="36">
        <f t="shared" si="4"/>
        <v>89.18</v>
      </c>
      <c r="AB6" s="36">
        <f t="shared" si="4"/>
        <v>87.28</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2467.6</v>
      </c>
      <c r="BF6" s="36">
        <f t="shared" ref="BF6:BN6" si="7">IF(BF7="",NA(),BF7)</f>
        <v>3313.12</v>
      </c>
      <c r="BG6" s="36">
        <f t="shared" si="7"/>
        <v>2083.92</v>
      </c>
      <c r="BH6" s="36">
        <f t="shared" si="7"/>
        <v>32577.63</v>
      </c>
      <c r="BI6" s="36">
        <f t="shared" si="7"/>
        <v>70169.7</v>
      </c>
      <c r="BJ6" s="36">
        <f t="shared" si="7"/>
        <v>1134.67</v>
      </c>
      <c r="BK6" s="36">
        <f t="shared" si="7"/>
        <v>1144.79</v>
      </c>
      <c r="BL6" s="36">
        <f t="shared" si="7"/>
        <v>1302.33</v>
      </c>
      <c r="BM6" s="36">
        <f t="shared" si="7"/>
        <v>1274.21</v>
      </c>
      <c r="BN6" s="36">
        <f t="shared" si="7"/>
        <v>1183.92</v>
      </c>
      <c r="BO6" s="35" t="str">
        <f>IF(BO7="","",IF(BO7="-","【-】","【"&amp;SUBSTITUTE(TEXT(BO7,"#,##0.00"),"-","△")&amp;"】"))</f>
        <v>【1,084.05】</v>
      </c>
      <c r="BP6" s="36">
        <f>IF(BP7="",NA(),BP7)</f>
        <v>32.229999999999997</v>
      </c>
      <c r="BQ6" s="36">
        <f t="shared" ref="BQ6:BY6" si="8">IF(BQ7="",NA(),BQ7)</f>
        <v>23.12</v>
      </c>
      <c r="BR6" s="36">
        <f t="shared" si="8"/>
        <v>7.83</v>
      </c>
      <c r="BS6" s="36">
        <f t="shared" si="8"/>
        <v>0.63</v>
      </c>
      <c r="BT6" s="36">
        <f t="shared" si="8"/>
        <v>0.26</v>
      </c>
      <c r="BU6" s="36">
        <f t="shared" si="8"/>
        <v>40.6</v>
      </c>
      <c r="BV6" s="36">
        <f t="shared" si="8"/>
        <v>56.04</v>
      </c>
      <c r="BW6" s="36">
        <f t="shared" si="8"/>
        <v>40.89</v>
      </c>
      <c r="BX6" s="36">
        <f t="shared" si="8"/>
        <v>41.25</v>
      </c>
      <c r="BY6" s="36">
        <f t="shared" si="8"/>
        <v>42.5</v>
      </c>
      <c r="BZ6" s="35" t="str">
        <f>IF(BZ7="","",IF(BZ7="-","【-】","【"&amp;SUBSTITUTE(TEXT(BZ7,"#,##0.00"),"-","△")&amp;"】"))</f>
        <v>【53.46】</v>
      </c>
      <c r="CA6" s="36">
        <f>IF(CA7="",NA(),CA7)</f>
        <v>192.3</v>
      </c>
      <c r="CB6" s="36">
        <f t="shared" ref="CB6:CJ6" si="9">IF(CB7="",NA(),CB7)</f>
        <v>267.12</v>
      </c>
      <c r="CC6" s="36">
        <f t="shared" si="9"/>
        <v>165.93</v>
      </c>
      <c r="CD6" s="36">
        <f t="shared" si="9"/>
        <v>130.93</v>
      </c>
      <c r="CE6" s="36">
        <f t="shared" si="9"/>
        <v>136.69</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52.28</v>
      </c>
      <c r="CM6" s="36">
        <f t="shared" ref="CM6:CU6" si="10">IF(CM7="",NA(),CM7)</f>
        <v>31.69</v>
      </c>
      <c r="CN6" s="36">
        <f t="shared" si="10"/>
        <v>49.55</v>
      </c>
      <c r="CO6" s="36">
        <f t="shared" si="10"/>
        <v>50.67</v>
      </c>
      <c r="CP6" s="36">
        <f t="shared" si="10"/>
        <v>47.71</v>
      </c>
      <c r="CQ6" s="36">
        <f t="shared" si="10"/>
        <v>57.29</v>
      </c>
      <c r="CR6" s="36">
        <f t="shared" si="10"/>
        <v>55.9</v>
      </c>
      <c r="CS6" s="36">
        <f t="shared" si="10"/>
        <v>47.95</v>
      </c>
      <c r="CT6" s="36">
        <f t="shared" si="10"/>
        <v>48.26</v>
      </c>
      <c r="CU6" s="36">
        <f t="shared" si="10"/>
        <v>48.01</v>
      </c>
      <c r="CV6" s="35" t="str">
        <f>IF(CV7="","",IF(CV7="-","【-】","【"&amp;SUBSTITUTE(TEXT(CV7,"#,##0.00"),"-","△")&amp;"】"))</f>
        <v>【54.90】</v>
      </c>
      <c r="CW6" s="36">
        <f>IF(CW7="",NA(),CW7)</f>
        <v>91.39</v>
      </c>
      <c r="CX6" s="36">
        <f t="shared" ref="CX6:DF6" si="11">IF(CX7="",NA(),CX7)</f>
        <v>92.56</v>
      </c>
      <c r="CY6" s="36">
        <f t="shared" si="11"/>
        <v>94.77</v>
      </c>
      <c r="CZ6" s="36">
        <f t="shared" si="11"/>
        <v>87.8</v>
      </c>
      <c r="DA6" s="36">
        <f t="shared" si="11"/>
        <v>92.29</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382043</v>
      </c>
      <c r="D7" s="38">
        <v>47</v>
      </c>
      <c r="E7" s="38">
        <v>1</v>
      </c>
      <c r="F7" s="38">
        <v>0</v>
      </c>
      <c r="G7" s="38">
        <v>0</v>
      </c>
      <c r="H7" s="38" t="s">
        <v>96</v>
      </c>
      <c r="I7" s="38" t="s">
        <v>97</v>
      </c>
      <c r="J7" s="38" t="s">
        <v>98</v>
      </c>
      <c r="K7" s="38" t="s">
        <v>99</v>
      </c>
      <c r="L7" s="38" t="s">
        <v>100</v>
      </c>
      <c r="M7" s="38" t="s">
        <v>101</v>
      </c>
      <c r="N7" s="39" t="s">
        <v>102</v>
      </c>
      <c r="O7" s="39" t="s">
        <v>103</v>
      </c>
      <c r="P7" s="39">
        <v>2.94</v>
      </c>
      <c r="Q7" s="39">
        <v>770</v>
      </c>
      <c r="R7" s="39">
        <v>33219</v>
      </c>
      <c r="S7" s="39">
        <v>132.65</v>
      </c>
      <c r="T7" s="39">
        <v>250.43</v>
      </c>
      <c r="U7" s="39">
        <v>966</v>
      </c>
      <c r="V7" s="39">
        <v>1.4</v>
      </c>
      <c r="W7" s="39">
        <v>690</v>
      </c>
      <c r="X7" s="39">
        <v>79.099999999999994</v>
      </c>
      <c r="Y7" s="39">
        <v>78.62</v>
      </c>
      <c r="Z7" s="39">
        <v>92.08</v>
      </c>
      <c r="AA7" s="39">
        <v>89.18</v>
      </c>
      <c r="AB7" s="39">
        <v>87.28</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2467.6</v>
      </c>
      <c r="BF7" s="39">
        <v>3313.12</v>
      </c>
      <c r="BG7" s="39">
        <v>2083.92</v>
      </c>
      <c r="BH7" s="39">
        <v>32577.63</v>
      </c>
      <c r="BI7" s="39">
        <v>70169.7</v>
      </c>
      <c r="BJ7" s="39">
        <v>1134.67</v>
      </c>
      <c r="BK7" s="39">
        <v>1144.79</v>
      </c>
      <c r="BL7" s="39">
        <v>1302.33</v>
      </c>
      <c r="BM7" s="39">
        <v>1274.21</v>
      </c>
      <c r="BN7" s="39">
        <v>1183.92</v>
      </c>
      <c r="BO7" s="39">
        <v>1084.05</v>
      </c>
      <c r="BP7" s="39">
        <v>32.229999999999997</v>
      </c>
      <c r="BQ7" s="39">
        <v>23.12</v>
      </c>
      <c r="BR7" s="39">
        <v>7.83</v>
      </c>
      <c r="BS7" s="39">
        <v>0.63</v>
      </c>
      <c r="BT7" s="39">
        <v>0.26</v>
      </c>
      <c r="BU7" s="39">
        <v>40.6</v>
      </c>
      <c r="BV7" s="39">
        <v>56.04</v>
      </c>
      <c r="BW7" s="39">
        <v>40.89</v>
      </c>
      <c r="BX7" s="39">
        <v>41.25</v>
      </c>
      <c r="BY7" s="39">
        <v>42.5</v>
      </c>
      <c r="BZ7" s="39">
        <v>53.46</v>
      </c>
      <c r="CA7" s="39">
        <v>192.3</v>
      </c>
      <c r="CB7" s="39">
        <v>267.12</v>
      </c>
      <c r="CC7" s="39">
        <v>165.93</v>
      </c>
      <c r="CD7" s="39">
        <v>130.93</v>
      </c>
      <c r="CE7" s="39">
        <v>136.69</v>
      </c>
      <c r="CF7" s="39">
        <v>440.03</v>
      </c>
      <c r="CG7" s="39">
        <v>304.35000000000002</v>
      </c>
      <c r="CH7" s="39">
        <v>383.2</v>
      </c>
      <c r="CI7" s="39">
        <v>383.25</v>
      </c>
      <c r="CJ7" s="39">
        <v>377.72</v>
      </c>
      <c r="CK7" s="39">
        <v>300.47000000000003</v>
      </c>
      <c r="CL7" s="39">
        <v>52.28</v>
      </c>
      <c r="CM7" s="39">
        <v>31.69</v>
      </c>
      <c r="CN7" s="39">
        <v>49.55</v>
      </c>
      <c r="CO7" s="39">
        <v>50.67</v>
      </c>
      <c r="CP7" s="39">
        <v>47.71</v>
      </c>
      <c r="CQ7" s="39">
        <v>57.29</v>
      </c>
      <c r="CR7" s="39">
        <v>55.9</v>
      </c>
      <c r="CS7" s="39">
        <v>47.95</v>
      </c>
      <c r="CT7" s="39">
        <v>48.26</v>
      </c>
      <c r="CU7" s="39">
        <v>48.01</v>
      </c>
      <c r="CV7" s="39">
        <v>54.9</v>
      </c>
      <c r="CW7" s="39">
        <v>91.39</v>
      </c>
      <c r="CX7" s="39">
        <v>92.56</v>
      </c>
      <c r="CY7" s="39">
        <v>94.77</v>
      </c>
      <c r="CZ7" s="39">
        <v>87.8</v>
      </c>
      <c r="DA7" s="39">
        <v>92.29</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YWH2213</cp:lastModifiedBy>
  <cp:lastPrinted>2021-02-08T01:08:46Z</cp:lastPrinted>
  <dcterms:created xsi:type="dcterms:W3CDTF">2020-12-04T02:22:05Z</dcterms:created>
  <dcterms:modified xsi:type="dcterms:W3CDTF">2021-02-08T01:09:28Z</dcterms:modified>
</cp:coreProperties>
</file>