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2FS1.gyomu.local\財政課\財政課\zaiseika\■決算係\03経営比較分析表・財政状況資料集\R01年度\02_経営比較分析表\提出用\"/>
    </mc:Choice>
  </mc:AlternateContent>
  <workbookProtection workbookAlgorithmName="SHA-512" workbookHashValue="19giAfmKB9aY8xndD2KiVsg64Tlg3D2aRqd09lBezcpUSr/yo0VhBCCvpktMWofQ41KfChNYr/y0Gd/cRsXT/g==" workbookSaltValue="3wQ98GxuT6wBYy7CIvtFo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FX30" i="4"/>
  <c r="BG30" i="4"/>
  <c r="FX51" i="4"/>
  <c r="KO30" i="4"/>
  <c r="AV76" i="4"/>
  <c r="KO51" i="4"/>
  <c r="HP76" i="4"/>
  <c r="LE76" i="4"/>
  <c r="HA76" i="4"/>
  <c r="AN51" i="4"/>
  <c r="FE30" i="4"/>
  <c r="JV30" i="4"/>
  <c r="AN30" i="4"/>
  <c r="AG76" i="4"/>
  <c r="JV51" i="4"/>
  <c r="KP76" i="4"/>
  <c r="FE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<sst xmlns="http://schemas.openxmlformats.org/spreadsheetml/2006/main" count="278" uniqueCount="131">
  <si>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</si>
  <si>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</si>
  <si>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</si>
  <si>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</si>
  <si>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</si>
  <si>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</si>
  <si>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</si>
  <si>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</si>
  <si>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</si>
  <si>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</si>
  <si>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</si>
  <si>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</si>
  <si>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</si>
  <si>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</si>
  <si>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</si>
  <si>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</si>
  <si>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</si>
  <si>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</si>
  <si>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</si>
  <si>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</si>
  <si>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</si>
  <si>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</si>
  <si>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</si>
  <si>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</si>
  <si>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</si>
  <si>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</si>
  <si>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</si>
  <si>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</si>
  <si>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</si>
  <si>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</si>
  <si>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</si>
  <si>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</si>
  <si>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</si>
  <si>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</si>
  <si>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</si>
  <si>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</si>
  <si>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</si>
  <si>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</si>
  <si>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</si>
  <si>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</si>
  <si>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</si>
  <si>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</si>
  <si>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</si>
  <si>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</si>
  <si>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</si>
  <si>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</si>
  <si>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</si>
  <si>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</si>
  <si>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</si>
  <si>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</si>
  <si>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</si>
  <si>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</si>
  <si>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</si>
  <si>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</si>
  <si>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</si>
  <si>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</si>
  <si>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</si>
  <si>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</si>
  <si>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</si>
  <si>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</si>
  <si>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</si>
  <si>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</si>
  <si>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</si>
  <si>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</si>
  <si>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</si>
  <si>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</si>
  <si>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</si>
  <si>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</si>
  <si>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</si>
  <si>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</si>
  <si>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</si>
  <si>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</si>
  <si>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</si>
  <si>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</si>
  <si>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</si>
  <si>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</si>
  <si>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</si>
  <si>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</si>
  <si>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</si>
  <si>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</si>
  <si>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</si>
  <si>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</si>
  <si>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</si>
  <si>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</si>
  <si>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</si>
  <si>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</si>
  <si>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</si>
  <si>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</si>
  <si>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</si>
  <si>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</si>
  <si>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</si>
  <si>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</si>
  <si>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</si>
  <si>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</si>
  <si>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</si>
  <si>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</si>
  <si>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</si>
  <si>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</si>
  <si>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</si>
  <si>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</si>
  <si>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</si>
  <si>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</si>
  <si>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</si>
  <si>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</si>
  <si>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</si>
  <si>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</si>
  <si>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</si>
  <si>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</si>
  <si>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</si>
  <si>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今治市</t>
  </si>
  <si>
    <t>駅前広場駐車場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</si>
  <si>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</si>
  <si>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</si>
  <si>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</si>
  <si>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</si>
  <si>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</si>
  <si>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</si>
  <si>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</si>
  <si>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</si>
  <si>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</si>
  <si>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</si>
  <si>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</si>
  <si>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</si>
  <si>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</si>
  <si>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</si>
  <si>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</si>
  <si>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</si>
  <si>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類似施設と比較すると収益的収支比率は低いが173.3％であり、駅前という立地から稼働率も217.6％と高く、収支は黒字で推移している。</t>
    <rPh sb="0" eb="2">
      <t>ルイジ</t>
    </rPh>
    <rPh sb="2" eb="4">
      <t>シセツ</t>
    </rPh>
    <rPh sb="5" eb="7">
      <t>ヒカク</t>
    </rPh>
    <rPh sb="10" eb="13">
      <t>シュウエキテキ</t>
    </rPh>
    <rPh sb="13" eb="15">
      <t>シュウシ</t>
    </rPh>
    <rPh sb="15" eb="17">
      <t>ヒリツ</t>
    </rPh>
    <rPh sb="18" eb="19">
      <t>ヒク</t>
    </rPh>
    <rPh sb="31" eb="33">
      <t>エキマエ</t>
    </rPh>
    <rPh sb="36" eb="38">
      <t>リッチ</t>
    </rPh>
    <rPh sb="40" eb="42">
      <t>カドウ</t>
    </rPh>
    <rPh sb="42" eb="43">
      <t>リツ</t>
    </rPh>
    <rPh sb="51" eb="52">
      <t>タカ</t>
    </rPh>
    <rPh sb="54" eb="56">
      <t>シュウシ</t>
    </rPh>
    <rPh sb="57" eb="59">
      <t>クロジ</t>
    </rPh>
    <rPh sb="60" eb="62">
      <t>スイイ</t>
    </rPh>
    <phoneticPr fontId="5"/>
  </si>
  <si>
    <t>近年大規模な施設投資はしていないが、老朽化が進んでおり、設備の更新が必要な時期となってきている。</t>
    <rPh sb="0" eb="2">
      <t>キンネン</t>
    </rPh>
    <rPh sb="2" eb="5">
      <t>ダイキボ</t>
    </rPh>
    <rPh sb="6" eb="8">
      <t>シセツ</t>
    </rPh>
    <rPh sb="8" eb="10">
      <t>トウシ</t>
    </rPh>
    <rPh sb="18" eb="21">
      <t>ロウキュウカ</t>
    </rPh>
    <rPh sb="22" eb="23">
      <t>スス</t>
    </rPh>
    <rPh sb="28" eb="30">
      <t>セツビ</t>
    </rPh>
    <rPh sb="31" eb="33">
      <t>コウシン</t>
    </rPh>
    <rPh sb="34" eb="36">
      <t>ヒツヨウ</t>
    </rPh>
    <rPh sb="37" eb="39">
      <t>ジキ</t>
    </rPh>
    <phoneticPr fontId="5"/>
  </si>
  <si>
    <t>駅前という立地から依然として稼働率は217.6％と高いが、近隣にあるJR今治駅の送迎や商業施設の利用があることから、駐車後20分無料を利用する使用者も多い。</t>
    <rPh sb="0" eb="2">
      <t>エキマエ</t>
    </rPh>
    <rPh sb="5" eb="7">
      <t>リッチ</t>
    </rPh>
    <rPh sb="9" eb="11">
      <t>イゼン</t>
    </rPh>
    <rPh sb="14" eb="16">
      <t>カドウ</t>
    </rPh>
    <rPh sb="16" eb="17">
      <t>リツ</t>
    </rPh>
    <rPh sb="25" eb="26">
      <t>タカ</t>
    </rPh>
    <rPh sb="36" eb="39">
      <t>イマバリエキ</t>
    </rPh>
    <rPh sb="40" eb="42">
      <t>ソウゲイ</t>
    </rPh>
    <rPh sb="48" eb="50">
      <t>リヨウ</t>
    </rPh>
    <rPh sb="58" eb="60">
      <t>チュウシャ</t>
    </rPh>
    <rPh sb="60" eb="61">
      <t>ゴ</t>
    </rPh>
    <rPh sb="63" eb="64">
      <t>フン</t>
    </rPh>
    <rPh sb="64" eb="66">
      <t>ムリョウ</t>
    </rPh>
    <rPh sb="67" eb="69">
      <t>リヨウ</t>
    </rPh>
    <rPh sb="71" eb="74">
      <t>シヨウシャ</t>
    </rPh>
    <rPh sb="75" eb="76">
      <t>オオ</t>
    </rPh>
    <phoneticPr fontId="5"/>
  </si>
  <si>
    <t>指定管理者制度を導入しており、経費を削減するための取り組みを行っている。さらなる経営改善に取り組み、引き続き収支の黒字経営の維持に努めたい。</t>
    <rPh sb="0" eb="2">
      <t>シテイ</t>
    </rPh>
    <rPh sb="2" eb="5">
      <t>カンリシャ</t>
    </rPh>
    <rPh sb="5" eb="7">
      <t>セイド</t>
    </rPh>
    <rPh sb="8" eb="10">
      <t>ドウニュウ</t>
    </rPh>
    <rPh sb="15" eb="17">
      <t>ケイヒ</t>
    </rPh>
    <rPh sb="18" eb="20">
      <t>サクゲン</t>
    </rPh>
    <rPh sb="25" eb="26">
      <t>ト</t>
    </rPh>
    <rPh sb="27" eb="28">
      <t>ク</t>
    </rPh>
    <rPh sb="30" eb="31">
      <t>オコナ</t>
    </rPh>
    <rPh sb="40" eb="42">
      <t>ケイエイ</t>
    </rPh>
    <rPh sb="42" eb="44">
      <t>カイゼン</t>
    </rPh>
    <rPh sb="45" eb="46">
      <t>ト</t>
    </rPh>
    <rPh sb="47" eb="48">
      <t>ク</t>
    </rPh>
    <rPh sb="50" eb="51">
      <t>ヒ</t>
    </rPh>
    <rPh sb="52" eb="53">
      <t>ツヅ</t>
    </rPh>
    <rPh sb="54" eb="56">
      <t>シュウシ</t>
    </rPh>
    <rPh sb="57" eb="59">
      <t>クロジ</t>
    </rPh>
    <rPh sb="59" eb="61">
      <t>ケイエイ</t>
    </rPh>
    <rPh sb="62" eb="64">
      <t>イジ</t>
    </rPh>
    <rPh sb="65" eb="66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</si>
</sst>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178.1</c:v>
                </c:pt>
                <c:pt idx="1">
                  <c:v>149.9</c:v>
                </c:pt>
                <c:pt idx="2">
                  <c:v>164.8</c:v>
                </c:pt>
                <c:pt idx="3">
                  <c:v>180</c:v>
                </c:pt>
                <c:pt idx="4">
                  <c:v>173.3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0-46ED-8AC8-FBDB4F7F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0-46ED-8AC8-FBDB4F7F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84.7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5-48E6-86BD-5CFF6B797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5-48E6-86BD-5CFF6B797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A6F-4DA4-A970-CCFDB79C8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F-4DA4-A970-CCFDB79C8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15E-4F81-8EDB-AFDFC82AF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E-4F81-8EDB-AFDFC82AF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5-48FA-8108-78512B89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5-48FA-8108-78512B89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C-4AB2-895E-C3117FD9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C-4AB2-895E-C3117FD9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235.3</c:v>
                </c:pt>
                <c:pt idx="1">
                  <c:v>223.5</c:v>
                </c:pt>
                <c:pt idx="2">
                  <c:v>211.8</c:v>
                </c:pt>
                <c:pt idx="3">
                  <c:v>223.5</c:v>
                </c:pt>
                <c:pt idx="4">
                  <c:v>217.6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E-41AC-99B8-77D05B700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8E-41AC-99B8-77D05B700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33.299999999999997</c:v>
                </c:pt>
                <c:pt idx="2">
                  <c:v>38.799999999999997</c:v>
                </c:pt>
                <c:pt idx="3">
                  <c:v>44.2</c:v>
                </c:pt>
                <c:pt idx="4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2-4C7C-B31B-8A930BA45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2-4C7C-B31B-8A930BA45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2068</c:v>
                </c:pt>
                <c:pt idx="1">
                  <c:v>1331</c:v>
                </c:pt>
                <c:pt idx="2">
                  <c:v>1688</c:v>
                </c:pt>
                <c:pt idx="3">
                  <c:v>2006</c:v>
                </c:pt>
                <c:pt idx="4">
                  <c:v>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141-94FF-CD93BD39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9-4141-94FF-CD93BD39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愛媛県今治市　駅前広場駐車場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178.1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149.9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164.8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180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173.3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235.3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223.5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211.8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223.5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217.6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43.9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33.299999999999997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38.799999999999997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44.2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42.3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2068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1331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1688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2006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1854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20214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68.900000000000006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84.7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+ZPI+mN+SxqUJUJpaYf8cJhPJe0px6J4vqj/NqqNVzS+o4UND8mZcFGD+Qshd9Mnu4MHu5A3ViTZ6KpGBjDFjw==" saltValue="0ZDm6tM6FzRFB5Xq+VD9c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100</v>
      </c>
      <c r="AW5" s="59" t="s">
        <v>101</v>
      </c>
      <c r="AX5" s="59" t="s">
        <v>102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101</v>
      </c>
      <c r="BI5" s="59" t="s">
        <v>102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101</v>
      </c>
      <c r="BT5" s="59" t="s">
        <v>102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100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100</v>
      </c>
      <c r="CQ5" s="59" t="s">
        <v>91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100</v>
      </c>
      <c r="DB5" s="59" t="s">
        <v>101</v>
      </c>
      <c r="DC5" s="59" t="s">
        <v>102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100</v>
      </c>
      <c r="DM5" s="59" t="s">
        <v>101</v>
      </c>
      <c r="DN5" s="59" t="s">
        <v>102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2019</v>
      </c>
      <c r="C6" s="60">
        <f t="shared" ref="C6:X6" si="1">C8</f>
        <v>382027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愛媛県今治市</v>
      </c>
      <c r="I6" s="60" t="str">
        <f t="shared" si="1"/>
        <v>駅前広場駐車場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駅</v>
      </c>
      <c r="T6" s="62" t="str">
        <f t="shared" si="1"/>
        <v>有</v>
      </c>
      <c r="U6" s="63">
        <f t="shared" si="1"/>
        <v>410</v>
      </c>
      <c r="V6" s="63">
        <f t="shared" si="1"/>
        <v>17</v>
      </c>
      <c r="W6" s="63">
        <f t="shared" si="1"/>
        <v>200</v>
      </c>
      <c r="X6" s="62" t="str">
        <f t="shared" si="1"/>
        <v>代行制</v>
      </c>
      <c r="Y6" s="64">
        <f>IF(Y8="-",NA(),Y8)</f>
        <v>178.1</v>
      </c>
      <c r="Z6" s="64">
        <f t="shared" ref="Z6:AH6" si="2">IF(Z8="-",NA(),Z8)</f>
        <v>149.9</v>
      </c>
      <c r="AA6" s="64">
        <f t="shared" si="2"/>
        <v>164.8</v>
      </c>
      <c r="AB6" s="64">
        <f t="shared" si="2"/>
        <v>180</v>
      </c>
      <c r="AC6" s="64">
        <f t="shared" si="2"/>
        <v>173.3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43.9</v>
      </c>
      <c r="BG6" s="64">
        <f t="shared" ref="BG6:BO6" si="5">IF(BG8="-",NA(),BG8)</f>
        <v>33.299999999999997</v>
      </c>
      <c r="BH6" s="64">
        <f t="shared" si="5"/>
        <v>38.799999999999997</v>
      </c>
      <c r="BI6" s="64">
        <f t="shared" si="5"/>
        <v>44.2</v>
      </c>
      <c r="BJ6" s="64">
        <f t="shared" si="5"/>
        <v>42.3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2068</v>
      </c>
      <c r="BR6" s="65">
        <f t="shared" ref="BR6:BZ6" si="6">IF(BR8="-",NA(),BR8)</f>
        <v>1331</v>
      </c>
      <c r="BS6" s="65">
        <f t="shared" si="6"/>
        <v>1688</v>
      </c>
      <c r="BT6" s="65">
        <f t="shared" si="6"/>
        <v>2006</v>
      </c>
      <c r="BU6" s="65">
        <f t="shared" si="6"/>
        <v>1854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20214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68.900000000000006</v>
      </c>
      <c r="DA6" s="64">
        <f t="shared" ref="DA6:DI6" si="8">IF(DA8="-",NA(),DA8)</f>
        <v>84.7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235.3</v>
      </c>
      <c r="DL6" s="64">
        <f t="shared" ref="DL6:DT6" si="9">IF(DL8="-",NA(),DL8)</f>
        <v>223.5</v>
      </c>
      <c r="DM6" s="64">
        <f t="shared" si="9"/>
        <v>211.8</v>
      </c>
      <c r="DN6" s="64">
        <f t="shared" si="9"/>
        <v>223.5</v>
      </c>
      <c r="DO6" s="64">
        <f t="shared" si="9"/>
        <v>217.6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107</v>
      </c>
      <c r="B7" s="60">
        <f t="shared" ref="B7:X7" si="10">B8</f>
        <v>2019</v>
      </c>
      <c r="C7" s="60">
        <f t="shared" si="10"/>
        <v>382027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今治市</v>
      </c>
      <c r="I7" s="60" t="str">
        <f t="shared" si="10"/>
        <v>駅前広場駐車場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駅</v>
      </c>
      <c r="T7" s="62" t="str">
        <f t="shared" si="10"/>
        <v>有</v>
      </c>
      <c r="U7" s="63">
        <f t="shared" si="10"/>
        <v>410</v>
      </c>
      <c r="V7" s="63">
        <f t="shared" si="10"/>
        <v>17</v>
      </c>
      <c r="W7" s="63">
        <f t="shared" si="10"/>
        <v>200</v>
      </c>
      <c r="X7" s="62" t="str">
        <f t="shared" si="10"/>
        <v>代行制</v>
      </c>
      <c r="Y7" s="64">
        <f>Y8</f>
        <v>178.1</v>
      </c>
      <c r="Z7" s="64">
        <f t="shared" ref="Z7:AH7" si="11">Z8</f>
        <v>149.9</v>
      </c>
      <c r="AA7" s="64">
        <f t="shared" si="11"/>
        <v>164.8</v>
      </c>
      <c r="AB7" s="64">
        <f t="shared" si="11"/>
        <v>180</v>
      </c>
      <c r="AC7" s="64">
        <f t="shared" si="11"/>
        <v>173.3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43.9</v>
      </c>
      <c r="BG7" s="64">
        <f t="shared" ref="BG7:BO7" si="14">BG8</f>
        <v>33.299999999999997</v>
      </c>
      <c r="BH7" s="64">
        <f t="shared" si="14"/>
        <v>38.799999999999997</v>
      </c>
      <c r="BI7" s="64">
        <f t="shared" si="14"/>
        <v>44.2</v>
      </c>
      <c r="BJ7" s="64">
        <f t="shared" si="14"/>
        <v>42.3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2068</v>
      </c>
      <c r="BR7" s="65">
        <f t="shared" ref="BR7:BZ7" si="15">BR8</f>
        <v>1331</v>
      </c>
      <c r="BS7" s="65">
        <f t="shared" si="15"/>
        <v>1688</v>
      </c>
      <c r="BT7" s="65">
        <f t="shared" si="15"/>
        <v>2006</v>
      </c>
      <c r="BU7" s="65">
        <f t="shared" si="15"/>
        <v>1854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20214</v>
      </c>
      <c r="CN7" s="63">
        <f>CN8</f>
        <v>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68.900000000000006</v>
      </c>
      <c r="DA7" s="64">
        <f t="shared" ref="DA7:DI7" si="16">DA8</f>
        <v>84.7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235.3</v>
      </c>
      <c r="DL7" s="64">
        <f t="shared" ref="DL7:DT7" si="17">DL8</f>
        <v>223.5</v>
      </c>
      <c r="DM7" s="64">
        <f t="shared" si="17"/>
        <v>211.8</v>
      </c>
      <c r="DN7" s="64">
        <f t="shared" si="17"/>
        <v>223.5</v>
      </c>
      <c r="DO7" s="64">
        <f t="shared" si="17"/>
        <v>217.6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382027</v>
      </c>
      <c r="D8" s="67">
        <v>47</v>
      </c>
      <c r="E8" s="67">
        <v>14</v>
      </c>
      <c r="F8" s="67">
        <v>0</v>
      </c>
      <c r="G8" s="67">
        <v>2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44</v>
      </c>
      <c r="S8" s="69" t="s">
        <v>119</v>
      </c>
      <c r="T8" s="69" t="s">
        <v>120</v>
      </c>
      <c r="U8" s="70">
        <v>410</v>
      </c>
      <c r="V8" s="70">
        <v>17</v>
      </c>
      <c r="W8" s="70">
        <v>200</v>
      </c>
      <c r="X8" s="69" t="s">
        <v>121</v>
      </c>
      <c r="Y8" s="71">
        <v>178.1</v>
      </c>
      <c r="Z8" s="71">
        <v>149.9</v>
      </c>
      <c r="AA8" s="71">
        <v>164.8</v>
      </c>
      <c r="AB8" s="71">
        <v>180</v>
      </c>
      <c r="AC8" s="71">
        <v>173.3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43.9</v>
      </c>
      <c r="BG8" s="71">
        <v>33.299999999999997</v>
      </c>
      <c r="BH8" s="71">
        <v>38.799999999999997</v>
      </c>
      <c r="BI8" s="71">
        <v>44.2</v>
      </c>
      <c r="BJ8" s="71">
        <v>42.3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2068</v>
      </c>
      <c r="BR8" s="72">
        <v>1331</v>
      </c>
      <c r="BS8" s="72">
        <v>1688</v>
      </c>
      <c r="BT8" s="73">
        <v>2006</v>
      </c>
      <c r="BU8" s="73">
        <v>1854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20214</v>
      </c>
      <c r="CN8" s="70">
        <v>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68.900000000000006</v>
      </c>
      <c r="DA8" s="71">
        <v>84.7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235.3</v>
      </c>
      <c r="DL8" s="71">
        <v>223.5</v>
      </c>
      <c r="DM8" s="71">
        <v>211.8</v>
      </c>
      <c r="DN8" s="71">
        <v>223.5</v>
      </c>
      <c r="DO8" s="71">
        <v>217.6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2021-02-05T06:25:27Z</cp:lastPrinted>
  <dcterms:created xsi:type="dcterms:W3CDTF">2020-12-04T03:39:15Z</dcterms:created>
  <dcterms:modified xsi:type="dcterms:W3CDTF">2021-02-05T06:25:56Z</dcterms:modified>
  <cp:category/>
</cp:coreProperties>
</file>