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p3o8xHCP22XWnnMVIlZIhTqMYo9tcM09NPBIr70MidZqc8A7X07yn/n3W2ycNs1cvk38cQbhoDlhzyhs995sbA==" workbookSaltValue="K/eBOwpivuR8wfIY2Ra0m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<sst xmlns="http://schemas.openxmlformats.org/spreadsheetml/2006/main" count="253" uniqueCount="116">
  <si>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</si>
  <si>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</si>
  <si>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</si>
  <si>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</si>
  <si>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</si>
  <si>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</si>
  <si>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</si>
  <si>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</si>
  <si>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</si>
  <si>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</si>
  <si>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</si>
  <si>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</si>
  <si>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</si>
  <si>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</si>
  <si>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</si>
  <si>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</si>
  <si>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</si>
  <si>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</si>
  <si>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</si>
  <si>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</si>
  <si>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</si>
  <si>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</si>
  <si>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</si>
  <si>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</si>
  <si>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</si>
  <si>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</si>
  <si>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</si>
  <si>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</si>
  <si>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</si>
  <si>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</si>
  <si>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</si>
  <si>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</si>
  <si>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</si>
  <si>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</si>
  <si>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</si>
  <si>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</si>
  <si>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</si>
  <si>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</si>
  <si>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</si>
  <si>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</si>
  <si>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</si>
  <si>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</si>
  <si>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</si>
  <si>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</si>
  <si>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</si>
  <si>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</si>
  <si>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</si>
  <si>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</si>
  <si>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</si>
  <si>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</si>
  <si>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</si>
  <si>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</si>
  <si>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</si>
  <si>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</si>
  <si>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</si>
  <si>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</si>
  <si>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</si>
  <si>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</si>
  <si>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</si>
  <si>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</si>
  <si>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</si>
  <si>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</si>
  <si>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</si>
  <si>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</si>
  <si>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</si>
  <si>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</si>
  <si>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</si>
  <si>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</si>
  <si>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</si>
  <si>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</si>
  <si>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</si>
  <si>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</si>
  <si>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</si>
  <si>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</si>
  <si>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</si>
  <si>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</si>
  <si>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</si>
  <si>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</si>
  <si>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</si>
  <si>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</si>
  <si>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</si>
  <si>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</si>
  <si>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</si>
  <si>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</si>
  <si>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</si>
  <si>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</si>
  <si>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</si>
  <si>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</si>
  <si>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</si>
  <si>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</si>
  <si>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</si>
  <si>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</si>
  <si>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</si>
  <si>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</si>
  <si>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</si>
  <si>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</si>
  <si>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</si>
  <si>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</si>
  <si>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</si>
  <si>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</si>
  <si>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</si>
  <si>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</si>
  <si>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</si>
  <si>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</si>
  <si>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</si>
  <si>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</si>
  <si>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</si>
  <si>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</si>
  <si>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</si>
  <si>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</si>
  <si>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</si>
  <si>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</si>
  <si>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</si>
  <si>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特に⑤の経費回収率について、下水道使用料で汚水処理費を賄えていないため100％を大きく下回る76.76%となっており、類似団体平均の84.30％からは7.54ポイント下回っている。
　①の経常収支比率については、繰出基準外の他会計補助金を収入しているものの経常赤字が発生しており、最終的な純損益において損失が発生しており、②の累積欠損金費率が前年度に対して9.21ポイント増加した。
　③の流動比率については、令和元年度に小部処理区を廃止して、公共下水道北部処理区に統合を行ったことに伴い、小部処理区の負債（企業債元金）を公共下水道に移管したことにより流動比率が改善したものである。</t>
    <rPh sb="127" eb="128">
      <t>トク</t>
    </rPh>
    <rPh sb="131" eb="133">
      <t>ケイヒ</t>
    </rPh>
    <rPh sb="133" eb="135">
      <t>カイシュウ</t>
    </rPh>
    <rPh sb="135" eb="136">
      <t>リツ</t>
    </rPh>
    <rPh sb="141" eb="144">
      <t>ゲスイドウ</t>
    </rPh>
    <rPh sb="144" eb="147">
      <t>シヨウリョウ</t>
    </rPh>
    <rPh sb="148" eb="150">
      <t>オスイ</t>
    </rPh>
    <rPh sb="150" eb="152">
      <t>ショリ</t>
    </rPh>
    <rPh sb="152" eb="153">
      <t>ヒ</t>
    </rPh>
    <rPh sb="154" eb="155">
      <t>マカナ</t>
    </rPh>
    <rPh sb="167" eb="168">
      <t>オオ</t>
    </rPh>
    <rPh sb="170" eb="172">
      <t>シタマワ</t>
    </rPh>
    <rPh sb="186" eb="188">
      <t>ルイジ</t>
    </rPh>
    <rPh sb="188" eb="190">
      <t>ダンタイ</t>
    </rPh>
    <rPh sb="190" eb="192">
      <t>ヘイキン</t>
    </rPh>
    <rPh sb="210" eb="212">
      <t>シタマワ</t>
    </rPh>
    <rPh sb="322" eb="324">
      <t>リュウドウ</t>
    </rPh>
    <rPh sb="324" eb="326">
      <t>ヒリツ</t>
    </rPh>
    <rPh sb="332" eb="334">
      <t>レイワ</t>
    </rPh>
    <rPh sb="334" eb="336">
      <t>ガンネン</t>
    </rPh>
    <rPh sb="336" eb="337">
      <t>ド</t>
    </rPh>
    <rPh sb="338" eb="340">
      <t>オベ</t>
    </rPh>
    <rPh sb="340" eb="342">
      <t>ショリ</t>
    </rPh>
    <rPh sb="342" eb="343">
      <t>ク</t>
    </rPh>
    <rPh sb="344" eb="346">
      <t>ハイシ</t>
    </rPh>
    <rPh sb="349" eb="351">
      <t>コウキョウ</t>
    </rPh>
    <rPh sb="351" eb="354">
      <t>ゲスイドウ</t>
    </rPh>
    <rPh sb="354" eb="356">
      <t>ホクブ</t>
    </rPh>
    <rPh sb="356" eb="358">
      <t>ショリ</t>
    </rPh>
    <rPh sb="358" eb="359">
      <t>ク</t>
    </rPh>
    <rPh sb="360" eb="362">
      <t>トウゴウ</t>
    </rPh>
    <rPh sb="363" eb="364">
      <t>オコナ</t>
    </rPh>
    <rPh sb="369" eb="370">
      <t>トモナ</t>
    </rPh>
    <rPh sb="372" eb="374">
      <t>オベ</t>
    </rPh>
    <rPh sb="374" eb="376">
      <t>ショリ</t>
    </rPh>
    <rPh sb="376" eb="377">
      <t>ク</t>
    </rPh>
    <rPh sb="378" eb="380">
      <t>フサイ</t>
    </rPh>
    <rPh sb="381" eb="383">
      <t>キギョウ</t>
    </rPh>
    <rPh sb="383" eb="384">
      <t>サイ</t>
    </rPh>
    <rPh sb="384" eb="386">
      <t>ガンキン</t>
    </rPh>
    <rPh sb="388" eb="390">
      <t>コウキョウ</t>
    </rPh>
    <rPh sb="390" eb="393">
      <t>ゲスイドウ</t>
    </rPh>
    <rPh sb="394" eb="396">
      <t>イカン</t>
    </rPh>
    <rPh sb="403" eb="405">
      <t>リュウドウ</t>
    </rPh>
    <rPh sb="405" eb="407">
      <t>ヒリツ</t>
    </rPh>
    <rPh sb="408" eb="410">
      <t>カイゼン</t>
    </rPh>
    <phoneticPr fontId="4"/>
  </si>
  <si>
    <t>　①有形固定資産減価償却率について、本市特定環境保全公共下水道は令和元年度で法適用４年目を迎え、法適化時に減価償却累計額相当額を控除した額である簿価を取得価額とし、減価償却累計額がゼロの状態で開始したため、償却率が低くなっている。今後、年数が経過し、償却が進むにつれ他団体と同程度になるものと見込まれる。。
　また、処理場については、供用開始から15年、20年が経過するころから設備の耐用年数が経過し、改築・更新需要が増加するようになってくるため、令和元年６月に供用開始から20年が経過した小部処理区処理場を廃止し、公共下水道に統合を行った。</t>
    <rPh sb="20" eb="22">
      <t>トクテイ</t>
    </rPh>
    <rPh sb="22" eb="24">
      <t>カンキョウ</t>
    </rPh>
    <rPh sb="24" eb="26">
      <t>ホゼン</t>
    </rPh>
    <rPh sb="158" eb="161">
      <t>ショリジョウ</t>
    </rPh>
    <rPh sb="167" eb="169">
      <t>キョウヨウ</t>
    </rPh>
    <rPh sb="169" eb="171">
      <t>カイシ</t>
    </rPh>
    <rPh sb="175" eb="176">
      <t>ネン</t>
    </rPh>
    <rPh sb="179" eb="180">
      <t>ネン</t>
    </rPh>
    <rPh sb="181" eb="183">
      <t>ケイカ</t>
    </rPh>
    <rPh sb="189" eb="191">
      <t>セツビ</t>
    </rPh>
    <rPh sb="192" eb="194">
      <t>タイヨウ</t>
    </rPh>
    <rPh sb="194" eb="196">
      <t>ネンスウ</t>
    </rPh>
    <rPh sb="197" eb="199">
      <t>ケイカ</t>
    </rPh>
    <rPh sb="201" eb="203">
      <t>カイチク</t>
    </rPh>
    <rPh sb="204" eb="206">
      <t>コウシン</t>
    </rPh>
    <rPh sb="206" eb="208">
      <t>ジュヨウ</t>
    </rPh>
    <rPh sb="209" eb="211">
      <t>ゾウカ</t>
    </rPh>
    <rPh sb="231" eb="233">
      <t>キョウヨウ</t>
    </rPh>
    <rPh sb="233" eb="235">
      <t>カイシ</t>
    </rPh>
    <rPh sb="239" eb="240">
      <t>ネン</t>
    </rPh>
    <rPh sb="241" eb="243">
      <t>ケイカ</t>
    </rPh>
    <rPh sb="245" eb="247">
      <t>オベ</t>
    </rPh>
    <rPh sb="247" eb="249">
      <t>ショリ</t>
    </rPh>
    <rPh sb="249" eb="250">
      <t>ク</t>
    </rPh>
    <rPh sb="250" eb="253">
      <t>ショリジョウ</t>
    </rPh>
    <rPh sb="254" eb="256">
      <t>ハイシ</t>
    </rPh>
    <rPh sb="258" eb="260">
      <t>コウキョウ</t>
    </rPh>
    <rPh sb="260" eb="263">
      <t>ゲスイドウ</t>
    </rPh>
    <rPh sb="264" eb="266">
      <t>トウゴウ</t>
    </rPh>
    <rPh sb="267" eb="268">
      <t>オコナ</t>
    </rPh>
    <phoneticPr fontId="4"/>
  </si>
  <si>
    <t>　今後、人口減少や節水意識の高まりで使用料収入が減少する見込みであること、処理場や管渠等の老朽化対策に係る多額の更新需要が見込まれることから、使用料の適正化や処理場の統廃合などによるコストの削減等、不断の経営改善が必要である。
　なお、今後の処理場の統廃合については、島嶼部地域の農業集落排水施設を特定環境保全公共下水道に接続し統合する予定で、直近では、令和２年度に１処理区の統合を予定している。</t>
    <rPh sb="118" eb="120">
      <t>コンゴ</t>
    </rPh>
    <rPh sb="134" eb="136">
      <t>トウショ</t>
    </rPh>
    <rPh sb="136" eb="137">
      <t>ブ</t>
    </rPh>
    <rPh sb="137" eb="139">
      <t>チイキ</t>
    </rPh>
    <rPh sb="140" eb="142">
      <t>ノウギョウ</t>
    </rPh>
    <rPh sb="142" eb="144">
      <t>シュウラク</t>
    </rPh>
    <rPh sb="144" eb="146">
      <t>ハイスイ</t>
    </rPh>
    <rPh sb="146" eb="148">
      <t>シセツ</t>
    </rPh>
    <rPh sb="149" eb="151">
      <t>トクテイ</t>
    </rPh>
    <rPh sb="151" eb="153">
      <t>カンキョウ</t>
    </rPh>
    <rPh sb="153" eb="155">
      <t>ホゼン</t>
    </rPh>
    <rPh sb="155" eb="157">
      <t>コウキョウ</t>
    </rPh>
    <rPh sb="157" eb="160">
      <t>ゲスイドウ</t>
    </rPh>
    <rPh sb="164" eb="166">
      <t>トウゴウ</t>
    </rPh>
    <rPh sb="172" eb="174">
      <t>チョッキン</t>
    </rPh>
    <rPh sb="177" eb="179">
      <t>レイワ</t>
    </rPh>
    <rPh sb="180" eb="182">
      <t>ネンド</t>
    </rPh>
    <rPh sb="184" eb="186">
      <t>ショリ</t>
    </rPh>
    <rPh sb="186" eb="187">
      <t>ク</t>
    </rPh>
    <rPh sb="188" eb="190">
      <t>トウゴウ</t>
    </rPh>
    <rPh sb="191" eb="1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</si>
</sst>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formatCode="#,##0.00;&quot;△&quot;#,##0.00;&quot;-&quot;">
                  <c:v>0.01</c:v>
                </c:pt>
              </c:numCache>
            </c:numRef>
          </c:val>
          <c:extLst>
            <c:ext xmlns:c16="http://schemas.microsoft.com/office/drawing/2014/chart" uri="{C3380CC4-5D6E-409C-BE32-E72D297353CC}">
              <c16:uniqueId val="{00000000-3A7C-4690-A66B-F7EA350810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0.15</c:v>
                </c:pt>
                <c:pt idx="3">
                  <c:v>0.06</c:v>
                </c:pt>
                <c:pt idx="4">
                  <c:v>0.04</c:v>
                </c:pt>
              </c:numCache>
            </c:numRef>
          </c:val>
          <c:smooth val="0"/>
          <c:extLst>
            <c:ext xmlns:c16="http://schemas.microsoft.com/office/drawing/2014/chart" uri="{C3380CC4-5D6E-409C-BE32-E72D297353CC}">
              <c16:uniqueId val="{00000001-3A7C-4690-A66B-F7EA350810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36.340000000000003</c:v>
                </c:pt>
                <c:pt idx="2">
                  <c:v>36.36</c:v>
                </c:pt>
                <c:pt idx="3">
                  <c:v>35.96</c:v>
                </c:pt>
                <c:pt idx="4">
                  <c:v>38.11</c:v>
                </c:pt>
              </c:numCache>
            </c:numRef>
          </c:val>
          <c:extLst>
            <c:ext xmlns:c16="http://schemas.microsoft.com/office/drawing/2014/chart" uri="{C3380CC4-5D6E-409C-BE32-E72D297353CC}">
              <c16:uniqueId val="{00000000-D6C1-4C35-8B83-E13710B172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43.18</c:v>
                </c:pt>
                <c:pt idx="2">
                  <c:v>42.38</c:v>
                </c:pt>
                <c:pt idx="3">
                  <c:v>46.17</c:v>
                </c:pt>
                <c:pt idx="4">
                  <c:v>45.68</c:v>
                </c:pt>
              </c:numCache>
            </c:numRef>
          </c:val>
          <c:smooth val="0"/>
          <c:extLst>
            <c:ext xmlns:c16="http://schemas.microsoft.com/office/drawing/2014/chart" uri="{C3380CC4-5D6E-409C-BE32-E72D297353CC}">
              <c16:uniqueId val="{00000001-D6C1-4C35-8B83-E13710B172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80.47</c:v>
                </c:pt>
                <c:pt idx="2">
                  <c:v>80.989999999999995</c:v>
                </c:pt>
                <c:pt idx="3">
                  <c:v>80.47</c:v>
                </c:pt>
                <c:pt idx="4">
                  <c:v>79.290000000000006</c:v>
                </c:pt>
              </c:numCache>
            </c:numRef>
          </c:val>
          <c:extLst>
            <c:ext xmlns:c16="http://schemas.microsoft.com/office/drawing/2014/chart" uri="{C3380CC4-5D6E-409C-BE32-E72D297353CC}">
              <c16:uniqueId val="{00000000-7826-4876-B630-6B92871574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86.43</c:v>
                </c:pt>
                <c:pt idx="2">
                  <c:v>87.01</c:v>
                </c:pt>
                <c:pt idx="3">
                  <c:v>87.84</c:v>
                </c:pt>
                <c:pt idx="4">
                  <c:v>87.96</c:v>
                </c:pt>
              </c:numCache>
            </c:numRef>
          </c:val>
          <c:smooth val="0"/>
          <c:extLst>
            <c:ext xmlns:c16="http://schemas.microsoft.com/office/drawing/2014/chart" uri="{C3380CC4-5D6E-409C-BE32-E72D297353CC}">
              <c16:uniqueId val="{00000001-7826-4876-B630-6B92871574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86.76</c:v>
                </c:pt>
                <c:pt idx="2">
                  <c:v>99.88</c:v>
                </c:pt>
                <c:pt idx="3">
                  <c:v>97.87</c:v>
                </c:pt>
                <c:pt idx="4">
                  <c:v>99.31</c:v>
                </c:pt>
              </c:numCache>
            </c:numRef>
          </c:val>
          <c:extLst>
            <c:ext xmlns:c16="http://schemas.microsoft.com/office/drawing/2014/chart" uri="{C3380CC4-5D6E-409C-BE32-E72D297353CC}">
              <c16:uniqueId val="{00000000-9039-4EC3-9CBB-C7CADB189D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101.17</c:v>
                </c:pt>
                <c:pt idx="2">
                  <c:v>103.61</c:v>
                </c:pt>
                <c:pt idx="3">
                  <c:v>102.95</c:v>
                </c:pt>
                <c:pt idx="4">
                  <c:v>103.34</c:v>
                </c:pt>
              </c:numCache>
            </c:numRef>
          </c:val>
          <c:smooth val="0"/>
          <c:extLst>
            <c:ext xmlns:c16="http://schemas.microsoft.com/office/drawing/2014/chart" uri="{C3380CC4-5D6E-409C-BE32-E72D297353CC}">
              <c16:uniqueId val="{00000001-9039-4EC3-9CBB-C7CADB189D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4.29</c:v>
                </c:pt>
                <c:pt idx="2">
                  <c:v>8.5399999999999991</c:v>
                </c:pt>
                <c:pt idx="3">
                  <c:v>12.25</c:v>
                </c:pt>
                <c:pt idx="4">
                  <c:v>17.809999999999999</c:v>
                </c:pt>
              </c:numCache>
            </c:numRef>
          </c:val>
          <c:extLst>
            <c:ext xmlns:c16="http://schemas.microsoft.com/office/drawing/2014/chart" uri="{C3380CC4-5D6E-409C-BE32-E72D297353CC}">
              <c16:uniqueId val="{00000000-C4E3-476E-A839-8E77F3E54C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28.48</c:v>
                </c:pt>
                <c:pt idx="2">
                  <c:v>28.59</c:v>
                </c:pt>
                <c:pt idx="3">
                  <c:v>26.56</c:v>
                </c:pt>
                <c:pt idx="4">
                  <c:v>27.82</c:v>
                </c:pt>
              </c:numCache>
            </c:numRef>
          </c:val>
          <c:smooth val="0"/>
          <c:extLst>
            <c:ext xmlns:c16="http://schemas.microsoft.com/office/drawing/2014/chart" uri="{C3380CC4-5D6E-409C-BE32-E72D297353CC}">
              <c16:uniqueId val="{00000001-C4E3-476E-A839-8E77F3E54C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1F3-4A24-9DFD-18BD8D1471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1F3-4A24-9DFD-18BD8D1471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68.12</c:v>
                </c:pt>
                <c:pt idx="2">
                  <c:v>67.52</c:v>
                </c:pt>
                <c:pt idx="3">
                  <c:v>79.11</c:v>
                </c:pt>
                <c:pt idx="4">
                  <c:v>88.32</c:v>
                </c:pt>
              </c:numCache>
            </c:numRef>
          </c:val>
          <c:extLst>
            <c:ext xmlns:c16="http://schemas.microsoft.com/office/drawing/2014/chart" uri="{C3380CC4-5D6E-409C-BE32-E72D297353CC}">
              <c16:uniqueId val="{00000000-C354-4729-8B1A-12BAC281D7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68.930000000000007</c:v>
                </c:pt>
                <c:pt idx="2">
                  <c:v>80.63</c:v>
                </c:pt>
                <c:pt idx="3">
                  <c:v>27.02</c:v>
                </c:pt>
                <c:pt idx="4">
                  <c:v>29.74</c:v>
                </c:pt>
              </c:numCache>
            </c:numRef>
          </c:val>
          <c:smooth val="0"/>
          <c:extLst>
            <c:ext xmlns:c16="http://schemas.microsoft.com/office/drawing/2014/chart" uri="{C3380CC4-5D6E-409C-BE32-E72D297353CC}">
              <c16:uniqueId val="{00000001-C354-4729-8B1A-12BAC281D7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9.89</c:v>
                </c:pt>
                <c:pt idx="2">
                  <c:v>25.78</c:v>
                </c:pt>
                <c:pt idx="3">
                  <c:v>24.52</c:v>
                </c:pt>
                <c:pt idx="4">
                  <c:v>30.51</c:v>
                </c:pt>
              </c:numCache>
            </c:numRef>
          </c:val>
          <c:extLst>
            <c:ext xmlns:c16="http://schemas.microsoft.com/office/drawing/2014/chart" uri="{C3380CC4-5D6E-409C-BE32-E72D297353CC}">
              <c16:uniqueId val="{00000000-DF22-433E-A6F8-620A16D303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70.42</c:v>
                </c:pt>
                <c:pt idx="2">
                  <c:v>70.92</c:v>
                </c:pt>
                <c:pt idx="3">
                  <c:v>60.67</c:v>
                </c:pt>
                <c:pt idx="4">
                  <c:v>53.44</c:v>
                </c:pt>
              </c:numCache>
            </c:numRef>
          </c:val>
          <c:smooth val="0"/>
          <c:extLst>
            <c:ext xmlns:c16="http://schemas.microsoft.com/office/drawing/2014/chart" uri="{C3380CC4-5D6E-409C-BE32-E72D297353CC}">
              <c16:uniqueId val="{00000001-DF22-433E-A6F8-620A16D303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1331.2</c:v>
                </c:pt>
                <c:pt idx="2">
                  <c:v>79.42</c:v>
                </c:pt>
                <c:pt idx="3">
                  <c:v>74.28</c:v>
                </c:pt>
                <c:pt idx="4">
                  <c:v>1.25</c:v>
                </c:pt>
              </c:numCache>
            </c:numRef>
          </c:val>
          <c:extLst>
            <c:ext xmlns:c16="http://schemas.microsoft.com/office/drawing/2014/chart" uri="{C3380CC4-5D6E-409C-BE32-E72D297353CC}">
              <c16:uniqueId val="{00000000-5816-4AA8-AE4D-D1266A3D24F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1467.94</c:v>
                </c:pt>
                <c:pt idx="2">
                  <c:v>1144.94</c:v>
                </c:pt>
                <c:pt idx="3">
                  <c:v>1252.71</c:v>
                </c:pt>
                <c:pt idx="4">
                  <c:v>1267.3900000000001</c:v>
                </c:pt>
              </c:numCache>
            </c:numRef>
          </c:val>
          <c:smooth val="0"/>
          <c:extLst>
            <c:ext xmlns:c16="http://schemas.microsoft.com/office/drawing/2014/chart" uri="{C3380CC4-5D6E-409C-BE32-E72D297353CC}">
              <c16:uniqueId val="{00000001-5816-4AA8-AE4D-D1266A3D24F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81.77</c:v>
                </c:pt>
                <c:pt idx="2">
                  <c:v>75.34</c:v>
                </c:pt>
                <c:pt idx="3">
                  <c:v>74.069999999999993</c:v>
                </c:pt>
                <c:pt idx="4">
                  <c:v>76.760000000000005</c:v>
                </c:pt>
              </c:numCache>
            </c:numRef>
          </c:val>
          <c:extLst>
            <c:ext xmlns:c16="http://schemas.microsoft.com/office/drawing/2014/chart" uri="{C3380CC4-5D6E-409C-BE32-E72D297353CC}">
              <c16:uniqueId val="{00000000-AED2-4207-9C5B-14788E444D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83.3</c:v>
                </c:pt>
                <c:pt idx="2">
                  <c:v>88.16</c:v>
                </c:pt>
                <c:pt idx="3">
                  <c:v>87.03</c:v>
                </c:pt>
                <c:pt idx="4">
                  <c:v>84.3</c:v>
                </c:pt>
              </c:numCache>
            </c:numRef>
          </c:val>
          <c:smooth val="0"/>
          <c:extLst>
            <c:ext xmlns:c16="http://schemas.microsoft.com/office/drawing/2014/chart" uri="{C3380CC4-5D6E-409C-BE32-E72D297353CC}">
              <c16:uniqueId val="{00000001-AED2-4207-9C5B-14788E444D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196.37</c:v>
                </c:pt>
                <c:pt idx="2">
                  <c:v>213.97</c:v>
                </c:pt>
                <c:pt idx="3">
                  <c:v>217.39</c:v>
                </c:pt>
                <c:pt idx="4">
                  <c:v>212.04</c:v>
                </c:pt>
              </c:numCache>
            </c:numRef>
          </c:val>
          <c:extLst>
            <c:ext xmlns:c16="http://schemas.microsoft.com/office/drawing/2014/chart" uri="{C3380CC4-5D6E-409C-BE32-E72D297353CC}">
              <c16:uniqueId val="{00000000-1CF3-4BF0-A1FF-729099B38E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184.56</c:v>
                </c:pt>
                <c:pt idx="2">
                  <c:v>173.89</c:v>
                </c:pt>
                <c:pt idx="3">
                  <c:v>177.02</c:v>
                </c:pt>
                <c:pt idx="4">
                  <c:v>185.47</c:v>
                </c:pt>
              </c:numCache>
            </c:numRef>
          </c:val>
          <c:smooth val="0"/>
          <c:extLst>
            <c:ext xmlns:c16="http://schemas.microsoft.com/office/drawing/2014/chart" uri="{C3380CC4-5D6E-409C-BE32-E72D297353CC}">
              <c16:uniqueId val="{00000001-1CF3-4BF0-A1FF-729099B38E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今治市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158386</v>
      </c>
      <c r="AM8" s="51"/>
      <c r="AN8" s="51"/>
      <c r="AO8" s="51"/>
      <c r="AP8" s="51"/>
      <c r="AQ8" s="51"/>
      <c r="AR8" s="51"/>
      <c r="AS8" s="51"/>
      <c r="AT8" s="46">
        <f>データ!T6</f>
        <v>419.14</v>
      </c>
      <c r="AU8" s="46"/>
      <c r="AV8" s="46"/>
      <c r="AW8" s="46"/>
      <c r="AX8" s="46"/>
      <c r="AY8" s="46"/>
      <c r="AZ8" s="46"/>
      <c r="BA8" s="46"/>
      <c r="BB8" s="46">
        <f>データ!U6</f>
        <v>377.88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70.91</v>
      </c>
      <c r="J10" s="46"/>
      <c r="K10" s="46"/>
      <c r="L10" s="46"/>
      <c r="M10" s="46"/>
      <c r="N10" s="46"/>
      <c r="O10" s="46"/>
      <c r="P10" s="46">
        <f>データ!P6</f>
        <v>4.32</v>
      </c>
      <c r="Q10" s="46"/>
      <c r="R10" s="46"/>
      <c r="S10" s="46"/>
      <c r="T10" s="46"/>
      <c r="U10" s="46"/>
      <c r="V10" s="46"/>
      <c r="W10" s="46">
        <f>データ!Q6</f>
        <v>99.9</v>
      </c>
      <c r="X10" s="46"/>
      <c r="Y10" s="46"/>
      <c r="Z10" s="46"/>
      <c r="AA10" s="46"/>
      <c r="AB10" s="46"/>
      <c r="AC10" s="46"/>
      <c r="AD10" s="51">
        <f>データ!R6</f>
        <v>2792</v>
      </c>
      <c r="AE10" s="51"/>
      <c r="AF10" s="51"/>
      <c r="AG10" s="51"/>
      <c r="AH10" s="51"/>
      <c r="AI10" s="51"/>
      <c r="AJ10" s="51"/>
      <c r="AK10" s="2"/>
      <c r="AL10" s="51">
        <f>データ!V6</f>
        <v>6804</v>
      </c>
      <c r="AM10" s="51"/>
      <c r="AN10" s="51"/>
      <c r="AO10" s="51"/>
      <c r="AP10" s="51"/>
      <c r="AQ10" s="51"/>
      <c r="AR10" s="51"/>
      <c r="AS10" s="51"/>
      <c r="AT10" s="46">
        <f>データ!W6</f>
        <v>4.6900000000000004</v>
      </c>
      <c r="AU10" s="46"/>
      <c r="AV10" s="46"/>
      <c r="AW10" s="46"/>
      <c r="AX10" s="46"/>
      <c r="AY10" s="46"/>
      <c r="AZ10" s="46"/>
      <c r="BA10" s="46"/>
      <c r="BB10" s="46">
        <f>データ!X6</f>
        <v>1450.75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BT0rip4O3jZseAQJ82/W1bA9GKMQNYmAFuCk/ibnL0Jp1XbCn2/8O2QrxbXXEvfwEbQaBSeohqYxbdcLq2HcQA==" saltValue="/zOXDXxO2lHJWgggwbK6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382027</v>
      </c>
      <c r="D6" s="33">
        <f t="shared" si="3"/>
        <v>46</v>
      </c>
      <c r="E6" s="33">
        <f t="shared" si="3"/>
        <v>17</v>
      </c>
      <c r="F6" s="33">
        <f t="shared" si="3"/>
        <v>4</v>
      </c>
      <c r="G6" s="33">
        <f t="shared" si="3"/>
        <v>0</v>
      </c>
      <c r="H6" s="33" t="str">
        <f t="shared" si="3"/>
        <v>愛媛県　今治市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70.91</v>
      </c>
      <c r="P6" s="34">
        <f t="shared" si="3"/>
        <v>4.32</v>
      </c>
      <c r="Q6" s="34">
        <f t="shared" si="3"/>
        <v>99.9</v>
      </c>
      <c r="R6" s="34">
        <f t="shared" si="3"/>
        <v>2792</v>
      </c>
      <c r="S6" s="34">
        <f t="shared" si="3"/>
        <v>158386</v>
      </c>
      <c r="T6" s="34">
        <f t="shared" si="3"/>
        <v>419.14</v>
      </c>
      <c r="U6" s="34">
        <f t="shared" si="3"/>
        <v>377.88</v>
      </c>
      <c r="V6" s="34">
        <f t="shared" si="3"/>
        <v>6804</v>
      </c>
      <c r="W6" s="34">
        <f t="shared" si="3"/>
        <v>4.6900000000000004</v>
      </c>
      <c r="X6" s="34">
        <f t="shared" si="3"/>
        <v>1450.75</v>
      </c>
      <c r="Y6" s="35" t="str">
        <f>IF(Y7="",NA(),Y7)</f>
        <v>-</v>
      </c>
      <c r="Z6" s="35">
        <f t="shared" ref="Z6:AH6" si="4">IF(Z7="",NA(),Z7)</f>
        <v>86.76</v>
      </c>
      <c r="AA6" s="35">
        <f t="shared" si="4"/>
        <v>99.88</v>
      </c>
      <c r="AB6" s="35">
        <f t="shared" si="4"/>
        <v>97.87</v>
      </c>
      <c r="AC6" s="35">
        <f t="shared" si="4"/>
        <v>99.31</v>
      </c>
      <c r="AD6" s="35" t="str">
        <f t="shared" si="4"/>
        <v>-</v>
      </c>
      <c r="AE6" s="35">
        <f t="shared" si="4"/>
        <v>101.17</v>
      </c>
      <c r="AF6" s="35">
        <f t="shared" si="4"/>
        <v>103.61</v>
      </c>
      <c r="AG6" s="35">
        <f t="shared" si="4"/>
        <v>102.95</v>
      </c>
      <c r="AH6" s="35">
        <f t="shared" si="4"/>
        <v>103.34</v>
      </c>
      <c r="AI6" s="34" t="str">
        <f>IF(AI7="","",IF(AI7="-","【-】","【"&amp;SUBSTITUTE(TEXT(AI7,"#,##0.00"),"-","△")&amp;"】"))</f>
        <v>【102.87】</v>
      </c>
      <c r="AJ6" s="35" t="str">
        <f>IF(AJ7="",NA(),AJ7)</f>
        <v>-</v>
      </c>
      <c r="AK6" s="35">
        <f t="shared" ref="AK6:AS6" si="5">IF(AK7="",NA(),AK7)</f>
        <v>68.12</v>
      </c>
      <c r="AL6" s="35">
        <f t="shared" si="5"/>
        <v>67.52</v>
      </c>
      <c r="AM6" s="35">
        <f t="shared" si="5"/>
        <v>79.11</v>
      </c>
      <c r="AN6" s="35">
        <f t="shared" si="5"/>
        <v>88.32</v>
      </c>
      <c r="AO6" s="35" t="str">
        <f t="shared" si="5"/>
        <v>-</v>
      </c>
      <c r="AP6" s="35">
        <f t="shared" si="5"/>
        <v>68.930000000000007</v>
      </c>
      <c r="AQ6" s="35">
        <f t="shared" si="5"/>
        <v>80.63</v>
      </c>
      <c r="AR6" s="35">
        <f t="shared" si="5"/>
        <v>27.02</v>
      </c>
      <c r="AS6" s="35">
        <f t="shared" si="5"/>
        <v>29.74</v>
      </c>
      <c r="AT6" s="34" t="str">
        <f>IF(AT7="","",IF(AT7="-","【-】","【"&amp;SUBSTITUTE(TEXT(AT7,"#,##0.00"),"-","△")&amp;"】"))</f>
        <v>【76.63】</v>
      </c>
      <c r="AU6" s="35" t="str">
        <f>IF(AU7="",NA(),AU7)</f>
        <v>-</v>
      </c>
      <c r="AV6" s="35">
        <f t="shared" ref="AV6:BD6" si="6">IF(AV7="",NA(),AV7)</f>
        <v>9.89</v>
      </c>
      <c r="AW6" s="35">
        <f t="shared" si="6"/>
        <v>25.78</v>
      </c>
      <c r="AX6" s="35">
        <f t="shared" si="6"/>
        <v>24.52</v>
      </c>
      <c r="AY6" s="35">
        <f t="shared" si="6"/>
        <v>30.51</v>
      </c>
      <c r="AZ6" s="35" t="str">
        <f t="shared" si="6"/>
        <v>-</v>
      </c>
      <c r="BA6" s="35">
        <f t="shared" si="6"/>
        <v>70.42</v>
      </c>
      <c r="BB6" s="35">
        <f t="shared" si="6"/>
        <v>70.92</v>
      </c>
      <c r="BC6" s="35">
        <f t="shared" si="6"/>
        <v>60.67</v>
      </c>
      <c r="BD6" s="35">
        <f t="shared" si="6"/>
        <v>53.44</v>
      </c>
      <c r="BE6" s="34" t="str">
        <f>IF(BE7="","",IF(BE7="-","【-】","【"&amp;SUBSTITUTE(TEXT(BE7,"#,##0.00"),"-","△")&amp;"】"))</f>
        <v>【49.61】</v>
      </c>
      <c r="BF6" s="35" t="str">
        <f>IF(BF7="",NA(),BF7)</f>
        <v>-</v>
      </c>
      <c r="BG6" s="35">
        <f t="shared" ref="BG6:BO6" si="7">IF(BG7="",NA(),BG7)</f>
        <v>1331.2</v>
      </c>
      <c r="BH6" s="35">
        <f t="shared" si="7"/>
        <v>79.42</v>
      </c>
      <c r="BI6" s="35">
        <f t="shared" si="7"/>
        <v>74.28</v>
      </c>
      <c r="BJ6" s="35">
        <f t="shared" si="7"/>
        <v>1.25</v>
      </c>
      <c r="BK6" s="35" t="str">
        <f t="shared" si="7"/>
        <v>-</v>
      </c>
      <c r="BL6" s="35">
        <f t="shared" si="7"/>
        <v>1467.94</v>
      </c>
      <c r="BM6" s="35">
        <f t="shared" si="7"/>
        <v>1144.94</v>
      </c>
      <c r="BN6" s="35">
        <f t="shared" si="7"/>
        <v>1252.71</v>
      </c>
      <c r="BO6" s="35">
        <f t="shared" si="7"/>
        <v>1267.3900000000001</v>
      </c>
      <c r="BP6" s="34" t="str">
        <f>IF(BP7="","",IF(BP7="-","【-】","【"&amp;SUBSTITUTE(TEXT(BP7,"#,##0.00"),"-","△")&amp;"】"))</f>
        <v>【1,218.70】</v>
      </c>
      <c r="BQ6" s="35" t="str">
        <f>IF(BQ7="",NA(),BQ7)</f>
        <v>-</v>
      </c>
      <c r="BR6" s="35">
        <f t="shared" ref="BR6:BZ6" si="8">IF(BR7="",NA(),BR7)</f>
        <v>81.77</v>
      </c>
      <c r="BS6" s="35">
        <f t="shared" si="8"/>
        <v>75.34</v>
      </c>
      <c r="BT6" s="35">
        <f t="shared" si="8"/>
        <v>74.069999999999993</v>
      </c>
      <c r="BU6" s="35">
        <f t="shared" si="8"/>
        <v>76.760000000000005</v>
      </c>
      <c r="BV6" s="35" t="str">
        <f t="shared" si="8"/>
        <v>-</v>
      </c>
      <c r="BW6" s="35">
        <f t="shared" si="8"/>
        <v>83.3</v>
      </c>
      <c r="BX6" s="35">
        <f t="shared" si="8"/>
        <v>88.16</v>
      </c>
      <c r="BY6" s="35">
        <f t="shared" si="8"/>
        <v>87.03</v>
      </c>
      <c r="BZ6" s="35">
        <f t="shared" si="8"/>
        <v>84.3</v>
      </c>
      <c r="CA6" s="34" t="str">
        <f>IF(CA7="","",IF(CA7="-","【-】","【"&amp;SUBSTITUTE(TEXT(CA7,"#,##0.00"),"-","△")&amp;"】"))</f>
        <v>【74.17】</v>
      </c>
      <c r="CB6" s="35" t="str">
        <f>IF(CB7="",NA(),CB7)</f>
        <v>-</v>
      </c>
      <c r="CC6" s="35">
        <f t="shared" ref="CC6:CK6" si="9">IF(CC7="",NA(),CC7)</f>
        <v>196.37</v>
      </c>
      <c r="CD6" s="35">
        <f t="shared" si="9"/>
        <v>213.97</v>
      </c>
      <c r="CE6" s="35">
        <f t="shared" si="9"/>
        <v>217.39</v>
      </c>
      <c r="CF6" s="35">
        <f t="shared" si="9"/>
        <v>212.04</v>
      </c>
      <c r="CG6" s="35" t="str">
        <f t="shared" si="9"/>
        <v>-</v>
      </c>
      <c r="CH6" s="35">
        <f t="shared" si="9"/>
        <v>184.56</v>
      </c>
      <c r="CI6" s="35">
        <f t="shared" si="9"/>
        <v>173.89</v>
      </c>
      <c r="CJ6" s="35">
        <f t="shared" si="9"/>
        <v>177.02</v>
      </c>
      <c r="CK6" s="35">
        <f t="shared" si="9"/>
        <v>185.47</v>
      </c>
      <c r="CL6" s="34" t="str">
        <f>IF(CL7="","",IF(CL7="-","【-】","【"&amp;SUBSTITUTE(TEXT(CL7,"#,##0.00"),"-","△")&amp;"】"))</f>
        <v>【218.56】</v>
      </c>
      <c r="CM6" s="35" t="str">
        <f>IF(CM7="",NA(),CM7)</f>
        <v>-</v>
      </c>
      <c r="CN6" s="35">
        <f t="shared" ref="CN6:CV6" si="10">IF(CN7="",NA(),CN7)</f>
        <v>36.340000000000003</v>
      </c>
      <c r="CO6" s="35">
        <f t="shared" si="10"/>
        <v>36.36</v>
      </c>
      <c r="CP6" s="35">
        <f t="shared" si="10"/>
        <v>35.96</v>
      </c>
      <c r="CQ6" s="35">
        <f t="shared" si="10"/>
        <v>38.11</v>
      </c>
      <c r="CR6" s="35" t="str">
        <f t="shared" si="10"/>
        <v>-</v>
      </c>
      <c r="CS6" s="35">
        <f t="shared" si="10"/>
        <v>43.18</v>
      </c>
      <c r="CT6" s="35">
        <f t="shared" si="10"/>
        <v>42.38</v>
      </c>
      <c r="CU6" s="35">
        <f t="shared" si="10"/>
        <v>46.17</v>
      </c>
      <c r="CV6" s="35">
        <f t="shared" si="10"/>
        <v>45.68</v>
      </c>
      <c r="CW6" s="34" t="str">
        <f>IF(CW7="","",IF(CW7="-","【-】","【"&amp;SUBSTITUTE(TEXT(CW7,"#,##0.00"),"-","△")&amp;"】"))</f>
        <v>【42.86】</v>
      </c>
      <c r="CX6" s="35" t="str">
        <f>IF(CX7="",NA(),CX7)</f>
        <v>-</v>
      </c>
      <c r="CY6" s="35">
        <f t="shared" ref="CY6:DG6" si="11">IF(CY7="",NA(),CY7)</f>
        <v>80.47</v>
      </c>
      <c r="CZ6" s="35">
        <f t="shared" si="11"/>
        <v>80.989999999999995</v>
      </c>
      <c r="DA6" s="35">
        <f t="shared" si="11"/>
        <v>80.47</v>
      </c>
      <c r="DB6" s="35">
        <f t="shared" si="11"/>
        <v>79.290000000000006</v>
      </c>
      <c r="DC6" s="35" t="str">
        <f t="shared" si="11"/>
        <v>-</v>
      </c>
      <c r="DD6" s="35">
        <f t="shared" si="11"/>
        <v>86.43</v>
      </c>
      <c r="DE6" s="35">
        <f t="shared" si="11"/>
        <v>87.01</v>
      </c>
      <c r="DF6" s="35">
        <f t="shared" si="11"/>
        <v>87.84</v>
      </c>
      <c r="DG6" s="35">
        <f t="shared" si="11"/>
        <v>87.96</v>
      </c>
      <c r="DH6" s="34" t="str">
        <f>IF(DH7="","",IF(DH7="-","【-】","【"&amp;SUBSTITUTE(TEXT(DH7,"#,##0.00"),"-","△")&amp;"】"))</f>
        <v>【84.20】</v>
      </c>
      <c r="DI6" s="35" t="str">
        <f>IF(DI7="",NA(),DI7)</f>
        <v>-</v>
      </c>
      <c r="DJ6" s="35">
        <f t="shared" ref="DJ6:DR6" si="12">IF(DJ7="",NA(),DJ7)</f>
        <v>4.29</v>
      </c>
      <c r="DK6" s="35">
        <f t="shared" si="12"/>
        <v>8.5399999999999991</v>
      </c>
      <c r="DL6" s="35">
        <f t="shared" si="12"/>
        <v>12.25</v>
      </c>
      <c r="DM6" s="35">
        <f t="shared" si="12"/>
        <v>17.809999999999999</v>
      </c>
      <c r="DN6" s="35" t="str">
        <f t="shared" si="12"/>
        <v>-</v>
      </c>
      <c r="DO6" s="35">
        <f t="shared" si="12"/>
        <v>28.48</v>
      </c>
      <c r="DP6" s="35">
        <f t="shared" si="12"/>
        <v>28.59</v>
      </c>
      <c r="DQ6" s="35">
        <f t="shared" si="12"/>
        <v>26.56</v>
      </c>
      <c r="DR6" s="35">
        <f t="shared" si="12"/>
        <v>27.82</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【6.20】</v>
      </c>
      <c r="EE6" s="35" t="str">
        <f>IF(EE7="",NA(),EE7)</f>
        <v>-</v>
      </c>
      <c r="EF6" s="34">
        <f t="shared" ref="EF6:EN6" si="14">IF(EF7="",NA(),EF7)</f>
        <v>0</v>
      </c>
      <c r="EG6" s="34">
        <f t="shared" si="14"/>
        <v>0</v>
      </c>
      <c r="EH6" s="34">
        <f t="shared" si="14"/>
        <v>0</v>
      </c>
      <c r="EI6" s="35">
        <f t="shared" si="14"/>
        <v>0.01</v>
      </c>
      <c r="EJ6" s="35" t="str">
        <f t="shared" si="14"/>
        <v>-</v>
      </c>
      <c r="EK6" s="35">
        <f t="shared" si="14"/>
        <v>0.04</v>
      </c>
      <c r="EL6" s="35">
        <f t="shared" si="14"/>
        <v>0.15</v>
      </c>
      <c r="EM6" s="35">
        <f t="shared" si="14"/>
        <v>0.06</v>
      </c>
      <c r="EN6" s="35">
        <f t="shared" si="14"/>
        <v>0.04</v>
      </c>
      <c r="EO6" s="34" t="str">
        <f>IF(EO7="","",IF(EO7="-","【-】","【"&amp;SUBSTITUTE(TEXT(EO7,"#,##0.00"),"-","△")&amp;"】"))</f>
        <v>【0.28】</v>
      </c>
    </row>
    <row r="7" spans="1:148" s="36" customFormat="1" x14ac:dyDescent="0.15">
      <c r="A7" s="28"/>
      <c r="B7" s="37">
        <v>2019</v>
      </c>
      <c r="C7" s="37">
        <v>382027</v>
      </c>
      <c r="D7" s="37">
        <v>46</v>
      </c>
      <c r="E7" s="37">
        <v>17</v>
      </c>
      <c r="F7" s="37">
        <v>4</v>
      </c>
      <c r="G7" s="37">
        <v>0</v>
      </c>
      <c r="H7" s="37" t="s">
        <v>96</v>
      </c>
      <c r="I7" s="37" t="s">
        <v>97</v>
      </c>
      <c r="J7" s="37" t="s">
        <v>98</v>
      </c>
      <c r="K7" s="37" t="s">
        <v>99</v>
      </c>
      <c r="L7" s="37" t="s">
        <v>100</v>
      </c>
      <c r="M7" s="37" t="s">
        <v>101</v>
      </c>
      <c r="N7" s="38" t="s">
        <v>102</v>
      </c>
      <c r="O7" s="38">
        <v>70.91</v>
      </c>
      <c r="P7" s="38">
        <v>4.32</v>
      </c>
      <c r="Q7" s="38">
        <v>99.9</v>
      </c>
      <c r="R7" s="38">
        <v>2792</v>
      </c>
      <c r="S7" s="38">
        <v>158386</v>
      </c>
      <c r="T7" s="38">
        <v>419.14</v>
      </c>
      <c r="U7" s="38">
        <v>377.88</v>
      </c>
      <c r="V7" s="38">
        <v>6804</v>
      </c>
      <c r="W7" s="38">
        <v>4.6900000000000004</v>
      </c>
      <c r="X7" s="38">
        <v>1450.75</v>
      </c>
      <c r="Y7" s="38" t="s">
        <v>102</v>
      </c>
      <c r="Z7" s="38">
        <v>86.76</v>
      </c>
      <c r="AA7" s="38">
        <v>99.88</v>
      </c>
      <c r="AB7" s="38">
        <v>97.87</v>
      </c>
      <c r="AC7" s="38">
        <v>99.31</v>
      </c>
      <c r="AD7" s="38" t="s">
        <v>102</v>
      </c>
      <c r="AE7" s="38">
        <v>101.17</v>
      </c>
      <c r="AF7" s="38">
        <v>103.61</v>
      </c>
      <c r="AG7" s="38">
        <v>102.95</v>
      </c>
      <c r="AH7" s="38">
        <v>103.34</v>
      </c>
      <c r="AI7" s="38">
        <v>102.87</v>
      </c>
      <c r="AJ7" s="38" t="s">
        <v>102</v>
      </c>
      <c r="AK7" s="38">
        <v>68.12</v>
      </c>
      <c r="AL7" s="38">
        <v>67.52</v>
      </c>
      <c r="AM7" s="38">
        <v>79.11</v>
      </c>
      <c r="AN7" s="38">
        <v>88.32</v>
      </c>
      <c r="AO7" s="38" t="s">
        <v>102</v>
      </c>
      <c r="AP7" s="38">
        <v>68.930000000000007</v>
      </c>
      <c r="AQ7" s="38">
        <v>80.63</v>
      </c>
      <c r="AR7" s="38">
        <v>27.02</v>
      </c>
      <c r="AS7" s="38">
        <v>29.74</v>
      </c>
      <c r="AT7" s="38">
        <v>76.63</v>
      </c>
      <c r="AU7" s="38" t="s">
        <v>102</v>
      </c>
      <c r="AV7" s="38">
        <v>9.89</v>
      </c>
      <c r="AW7" s="38">
        <v>25.78</v>
      </c>
      <c r="AX7" s="38">
        <v>24.52</v>
      </c>
      <c r="AY7" s="38">
        <v>30.51</v>
      </c>
      <c r="AZ7" s="38" t="s">
        <v>102</v>
      </c>
      <c r="BA7" s="38">
        <v>70.42</v>
      </c>
      <c r="BB7" s="38">
        <v>70.92</v>
      </c>
      <c r="BC7" s="38">
        <v>60.67</v>
      </c>
      <c r="BD7" s="38">
        <v>53.44</v>
      </c>
      <c r="BE7" s="38">
        <v>49.61</v>
      </c>
      <c r="BF7" s="38" t="s">
        <v>102</v>
      </c>
      <c r="BG7" s="38">
        <v>1331.2</v>
      </c>
      <c r="BH7" s="38">
        <v>79.42</v>
      </c>
      <c r="BI7" s="38">
        <v>74.28</v>
      </c>
      <c r="BJ7" s="38">
        <v>1.25</v>
      </c>
      <c r="BK7" s="38" t="s">
        <v>102</v>
      </c>
      <c r="BL7" s="38">
        <v>1467.94</v>
      </c>
      <c r="BM7" s="38">
        <v>1144.94</v>
      </c>
      <c r="BN7" s="38">
        <v>1252.71</v>
      </c>
      <c r="BO7" s="38">
        <v>1267.3900000000001</v>
      </c>
      <c r="BP7" s="38">
        <v>1218.7</v>
      </c>
      <c r="BQ7" s="38" t="s">
        <v>102</v>
      </c>
      <c r="BR7" s="38">
        <v>81.77</v>
      </c>
      <c r="BS7" s="38">
        <v>75.34</v>
      </c>
      <c r="BT7" s="38">
        <v>74.069999999999993</v>
      </c>
      <c r="BU7" s="38">
        <v>76.760000000000005</v>
      </c>
      <c r="BV7" s="38" t="s">
        <v>102</v>
      </c>
      <c r="BW7" s="38">
        <v>83.3</v>
      </c>
      <c r="BX7" s="38">
        <v>88.16</v>
      </c>
      <c r="BY7" s="38">
        <v>87.03</v>
      </c>
      <c r="BZ7" s="38">
        <v>84.3</v>
      </c>
      <c r="CA7" s="38">
        <v>74.17</v>
      </c>
      <c r="CB7" s="38" t="s">
        <v>102</v>
      </c>
      <c r="CC7" s="38">
        <v>196.37</v>
      </c>
      <c r="CD7" s="38">
        <v>213.97</v>
      </c>
      <c r="CE7" s="38">
        <v>217.39</v>
      </c>
      <c r="CF7" s="38">
        <v>212.04</v>
      </c>
      <c r="CG7" s="38" t="s">
        <v>102</v>
      </c>
      <c r="CH7" s="38">
        <v>184.56</v>
      </c>
      <c r="CI7" s="38">
        <v>173.89</v>
      </c>
      <c r="CJ7" s="38">
        <v>177.02</v>
      </c>
      <c r="CK7" s="38">
        <v>185.47</v>
      </c>
      <c r="CL7" s="38">
        <v>218.56</v>
      </c>
      <c r="CM7" s="38" t="s">
        <v>102</v>
      </c>
      <c r="CN7" s="38">
        <v>36.340000000000003</v>
      </c>
      <c r="CO7" s="38">
        <v>36.36</v>
      </c>
      <c r="CP7" s="38">
        <v>35.96</v>
      </c>
      <c r="CQ7" s="38">
        <v>38.11</v>
      </c>
      <c r="CR7" s="38" t="s">
        <v>102</v>
      </c>
      <c r="CS7" s="38">
        <v>43.18</v>
      </c>
      <c r="CT7" s="38">
        <v>42.38</v>
      </c>
      <c r="CU7" s="38">
        <v>46.17</v>
      </c>
      <c r="CV7" s="38">
        <v>45.68</v>
      </c>
      <c r="CW7" s="38">
        <v>42.86</v>
      </c>
      <c r="CX7" s="38" t="s">
        <v>102</v>
      </c>
      <c r="CY7" s="38">
        <v>80.47</v>
      </c>
      <c r="CZ7" s="38">
        <v>80.989999999999995</v>
      </c>
      <c r="DA7" s="38">
        <v>80.47</v>
      </c>
      <c r="DB7" s="38">
        <v>79.290000000000006</v>
      </c>
      <c r="DC7" s="38" t="s">
        <v>102</v>
      </c>
      <c r="DD7" s="38">
        <v>86.43</v>
      </c>
      <c r="DE7" s="38">
        <v>87.01</v>
      </c>
      <c r="DF7" s="38">
        <v>87.84</v>
      </c>
      <c r="DG7" s="38">
        <v>87.96</v>
      </c>
      <c r="DH7" s="38">
        <v>84.2</v>
      </c>
      <c r="DI7" s="38" t="s">
        <v>102</v>
      </c>
      <c r="DJ7" s="38">
        <v>4.29</v>
      </c>
      <c r="DK7" s="38">
        <v>8.5399999999999991</v>
      </c>
      <c r="DL7" s="38">
        <v>12.25</v>
      </c>
      <c r="DM7" s="38">
        <v>17.809999999999999</v>
      </c>
      <c r="DN7" s="38" t="s">
        <v>102</v>
      </c>
      <c r="DO7" s="38">
        <v>28.48</v>
      </c>
      <c r="DP7" s="38">
        <v>28.59</v>
      </c>
      <c r="DQ7" s="38">
        <v>26.56</v>
      </c>
      <c r="DR7" s="38">
        <v>27.82</v>
      </c>
      <c r="DS7" s="38">
        <v>25.37</v>
      </c>
      <c r="DT7" s="38" t="s">
        <v>102</v>
      </c>
      <c r="DU7" s="38">
        <v>0</v>
      </c>
      <c r="DV7" s="38">
        <v>0</v>
      </c>
      <c r="DW7" s="38">
        <v>0</v>
      </c>
      <c r="DX7" s="38">
        <v>0</v>
      </c>
      <c r="DY7" s="38" t="s">
        <v>102</v>
      </c>
      <c r="DZ7" s="38">
        <v>0</v>
      </c>
      <c r="EA7" s="38">
        <v>0</v>
      </c>
      <c r="EB7" s="38">
        <v>0</v>
      </c>
      <c r="EC7" s="38">
        <v>0</v>
      </c>
      <c r="ED7" s="38">
        <v>6.2</v>
      </c>
      <c r="EE7" s="38" t="s">
        <v>102</v>
      </c>
      <c r="EF7" s="38">
        <v>0</v>
      </c>
      <c r="EG7" s="38">
        <v>0</v>
      </c>
      <c r="EH7" s="38">
        <v>0</v>
      </c>
      <c r="EI7" s="38">
        <v>0.01</v>
      </c>
      <c r="EJ7" s="38" t="s">
        <v>102</v>
      </c>
      <c r="EK7" s="38">
        <v>0.04</v>
      </c>
      <c r="EL7" s="38">
        <v>0.15</v>
      </c>
      <c r="EM7" s="38">
        <v>0.06</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2021-02-05T06:23:09Z</cp:lastPrinted>
  <dcterms:created xsi:type="dcterms:W3CDTF">2020-12-04T02:34:49Z</dcterms:created>
  <dcterms:modified xsi:type="dcterms:W3CDTF">2021-02-05T06:23:11Z</dcterms:modified>
  <cp:category/>
</cp:coreProperties>
</file>