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下水道部\下水道政策課\0003 経営管理・審査担当\0402 決算統計\0017_R1決算統計\0017_経営比較分析表\02 回答\"/>
    </mc:Choice>
  </mc:AlternateContent>
  <xr:revisionPtr revIDLastSave="0" documentId="13_ncr:1_{593588DA-AF86-4191-8EA7-BEF2DD26BB04}" xr6:coauthVersionLast="36" xr6:coauthVersionMax="36" xr10:uidLastSave="{00000000-0000-0000-0000-000000000000}"/>
  <workbookProtection workbookAlgorithmName="SHA-512" workbookHashValue="Mx3ayZT+LT5PeWQ+wHFxPZOwJv8LOh/4y5R4mvAKU0pyebDxlsZz4AT2WlxEqpyht2kQ3KHIf8Ztjtih+Wdx4w==" workbookSaltValue="RWqp7pt0DzG5eN7ZmjVC8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W10" i="4"/>
  <c r="I10" i="4"/>
  <c r="BB8" i="4"/>
  <c r="AL8" i="4"/>
  <c r="AD8" i="4"/>
  <c r="P8" i="4"/>
  <c r="B8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<sst xmlns="http://schemas.openxmlformats.org/spreadsheetml/2006/main" count="236" uniqueCount="118">
  <si>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</si>
  <si>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</si>
  <si>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</si>
  <si>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</si>
  <si>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</si>
  <si>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</si>
  <si>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</si>
  <si>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</si>
  <si>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</si>
  <si>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</si>
  <si>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</si>
  <si>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</si>
  <si>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</si>
  <si>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</si>
  <si>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</si>
  <si>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</si>
  <si>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</si>
  <si>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</si>
  <si>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</si>
  <si>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</si>
  <si>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</si>
  <si>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</si>
  <si>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</si>
  <si>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</si>
  <si>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</si>
  <si>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</si>
  <si>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</si>
  <si>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</si>
  <si>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</si>
  <si>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</si>
  <si>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</si>
  <si>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</si>
  <si>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</si>
  <si>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</si>
  <si>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</si>
  <si>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</si>
  <si>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</si>
  <si>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</si>
  <si>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</si>
  <si>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</si>
  <si>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</si>
  <si>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</si>
  <si>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</si>
  <si>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</si>
  <si>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</si>
  <si>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</si>
  <si>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</si>
  <si>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</si>
  <si>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</si>
  <si>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</si>
  <si>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</si>
  <si>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</si>
  <si>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</si>
  <si>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</si>
  <si>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</si>
  <si>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</si>
  <si>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</si>
  <si>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</si>
  <si>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</si>
  <si>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</si>
  <si>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</si>
  <si>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</si>
  <si>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</si>
  <si>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</si>
  <si>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</si>
  <si>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</si>
  <si>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</si>
  <si>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</si>
  <si>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</si>
  <si>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</si>
  <si>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</si>
  <si>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</si>
  <si>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</si>
  <si>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</si>
  <si>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</si>
  <si>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</si>
  <si>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</si>
  <si>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</si>
  <si>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</si>
  <si>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</si>
  <si>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</si>
  <si>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</si>
  <si>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</si>
  <si>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</si>
  <si>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</si>
  <si>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</si>
  <si>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</si>
  <si>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</si>
  <si>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</si>
  <si>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</si>
  <si>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</si>
  <si>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</si>
  <si>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</si>
  <si>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</si>
  <si>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</si>
  <si>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</si>
  <si>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</si>
  <si>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松山市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</si>
  <si>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</si>
  <si>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</si>
  <si>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</si>
  <si>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</si>
  <si>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</si>
  <si>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</si>
  <si>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</si>
  <si>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</si>
  <si>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</si>
  <si>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</si>
  <si>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</si>
  <si>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</si>
  <si>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</si>
  <si>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</si>
  <si>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</si>
  <si>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</si>
  <si>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</si>
  <si>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　本事業は、事業の規模が小さく、事業費の不足分を一般会計から繰り入れている状況で、昭和50年代に整備して以降、大規模な投資を行っておらず、企業債残高はない。
　令和元年度は、前年度に比べて修繕費等の維持管理費が減少したため、「経費回収率」は改善した。
　これに伴い「汚水処理原価」は、前年度に引き続き減少傾向となっている。
　また、「施設利用率」は、当該事業の利用者が近年減少していることから、類似団体平均よりも低い数値で推移している。</t>
    <rPh sb="42" eb="44">
      <t>ショウワ</t>
    </rPh>
    <rPh sb="46" eb="48">
      <t>ネンダイ</t>
    </rPh>
    <rPh sb="49" eb="51">
      <t>セイビ</t>
    </rPh>
    <rPh sb="53" eb="55">
      <t>イコウ</t>
    </rPh>
    <rPh sb="56" eb="59">
      <t>ダイキボ</t>
    </rPh>
    <rPh sb="60" eb="62">
      <t>トウシ</t>
    </rPh>
    <rPh sb="63" eb="64">
      <t>オコナ</t>
    </rPh>
    <rPh sb="70" eb="72">
      <t>キギョウ</t>
    </rPh>
    <rPh sb="72" eb="73">
      <t>サイ</t>
    </rPh>
    <rPh sb="73" eb="75">
      <t>ザンダカ</t>
    </rPh>
    <rPh sb="81" eb="86">
      <t>レイワガンネンド</t>
    </rPh>
    <rPh sb="147" eb="148">
      <t>ヒ</t>
    </rPh>
    <rPh sb="149" eb="150">
      <t>ツヅ</t>
    </rPh>
    <rPh sb="151" eb="153">
      <t>ゲンショウ</t>
    </rPh>
    <rPh sb="153" eb="155">
      <t>ケイコウ</t>
    </rPh>
    <phoneticPr fontId="4"/>
  </si>
  <si>
    <t>　近年、管渠に係る修繕は実施しておらず、「管渠改善率」も算出されていない。
　令和2年度に施設の機能診断調査を実施し、最適整備構想を策定することとしており、その構想に基づき適切な改築・修繕等を実施していく。</t>
    <rPh sb="86" eb="88">
      <t>テキセツ</t>
    </rPh>
    <rPh sb="89" eb="91">
      <t>カイチク</t>
    </rPh>
    <rPh sb="92" eb="94">
      <t>シュウゼン</t>
    </rPh>
    <rPh sb="94" eb="95">
      <t>トウ</t>
    </rPh>
    <rPh sb="96" eb="98">
      <t>ジッシ</t>
    </rPh>
    <phoneticPr fontId="4"/>
  </si>
  <si>
    <t>　本事業は、事業の規模が小さく、事業費の不足分を一般会計から繰り入れている状況である。
　今後は、人口減少による減収や施設の老朽化が進むことが予想されるため、令和2年度に施設の機能診断調査を実施し、最適整備構想を策定することとしているため、その構想に基づき持続可能な事業経営を行っていく。</t>
    <rPh sb="37" eb="39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</si>
</sst>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3-4699-BF6A-F8441E07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0.44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3-4699-BF6A-F8441E07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45.24</c:v>
                </c:pt>
                <c:pt idx="1">
                  <c:v>46.03</c:v>
                </c:pt>
                <c:pt idx="2">
                  <c:v>42.86</c:v>
                </c:pt>
                <c:pt idx="3">
                  <c:v>43.65</c:v>
                </c:pt>
                <c:pt idx="4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E-4A7B-A4A2-520FEDFAC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</c:v>
                </c:pt>
                <c:pt idx="2">
                  <c:v>56.01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E-4A7B-A4A2-520FEDFAC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95-4792-9E3B-CDE29955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89.43</c:v>
                </c:pt>
                <c:pt idx="1">
                  <c:v>89.51</c:v>
                </c:pt>
                <c:pt idx="2">
                  <c:v>89.77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5-4792-9E3B-CDE29955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F-4DE1-BBEF-A2DAC8940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F-4DE1-BBEF-A2DAC8940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3-419F-907D-4B50DB16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3-419F-907D-4B50DB163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E-455D-87EC-AA921676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E-455D-87EC-AA921676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E-4881-91E5-713F1275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E-4881-91E5-713F1275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A-40B4-85A3-57010D551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A-40B4-85A3-57010D551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7-479F-BB22-D2E7171C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721.43</c:v>
                </c:pt>
                <c:pt idx="1">
                  <c:v>685.34</c:v>
                </c:pt>
                <c:pt idx="2">
                  <c:v>684.74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7-479F-BB22-D2E7171C7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58.81</c:v>
                </c:pt>
                <c:pt idx="1">
                  <c:v>69.87</c:v>
                </c:pt>
                <c:pt idx="2">
                  <c:v>78.48</c:v>
                </c:pt>
                <c:pt idx="3">
                  <c:v>88.41</c:v>
                </c:pt>
                <c:pt idx="4">
                  <c:v>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9-4522-8A2A-DB36B1EAE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59.3</c:v>
                </c:pt>
                <c:pt idx="1">
                  <c:v>59.83</c:v>
                </c:pt>
                <c:pt idx="2">
                  <c:v>65.33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9-4522-8A2A-DB36B1EAE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283.58999999999997</c:v>
                </c:pt>
                <c:pt idx="1">
                  <c:v>238.06</c:v>
                </c:pt>
                <c:pt idx="2">
                  <c:v>210.29</c:v>
                </c:pt>
                <c:pt idx="3">
                  <c:v>187.38</c:v>
                </c:pt>
                <c:pt idx="4">
                  <c:v>184.62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C-4711-8623-33E0D1DAC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248.14</c:v>
                </c:pt>
                <c:pt idx="1">
                  <c:v>246.66</c:v>
                </c:pt>
                <c:pt idx="2">
                  <c:v>227.43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C-4711-8623-33E0D1DAC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K10" sqref="BK10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愛媛県　松山市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511310</v>
      </c>
      <c r="AM8" s="51"/>
      <c r="AN8" s="51"/>
      <c r="AO8" s="51"/>
      <c r="AP8" s="51"/>
      <c r="AQ8" s="51"/>
      <c r="AR8" s="51"/>
      <c r="AS8" s="51"/>
      <c r="AT8" s="46">
        <f>データ!T6</f>
        <v>429.4</v>
      </c>
      <c r="AU8" s="46"/>
      <c r="AV8" s="46"/>
      <c r="AW8" s="46"/>
      <c r="AX8" s="46"/>
      <c r="AY8" s="46"/>
      <c r="AZ8" s="46"/>
      <c r="BA8" s="46"/>
      <c r="BB8" s="46">
        <f>データ!U6</f>
        <v>1190.75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0.04</v>
      </c>
      <c r="Q10" s="46"/>
      <c r="R10" s="46"/>
      <c r="S10" s="46"/>
      <c r="T10" s="46"/>
      <c r="U10" s="46"/>
      <c r="V10" s="46"/>
      <c r="W10" s="46">
        <f>データ!Q6</f>
        <v>99.24</v>
      </c>
      <c r="X10" s="46"/>
      <c r="Y10" s="46"/>
      <c r="Z10" s="46"/>
      <c r="AA10" s="46"/>
      <c r="AB10" s="46"/>
      <c r="AC10" s="46"/>
      <c r="AD10" s="51">
        <f>データ!R6</f>
        <v>3380</v>
      </c>
      <c r="AE10" s="51"/>
      <c r="AF10" s="51"/>
      <c r="AG10" s="51"/>
      <c r="AH10" s="51"/>
      <c r="AI10" s="51"/>
      <c r="AJ10" s="51"/>
      <c r="AK10" s="2"/>
      <c r="AL10" s="51">
        <f>データ!V6</f>
        <v>209</v>
      </c>
      <c r="AM10" s="51"/>
      <c r="AN10" s="51"/>
      <c r="AO10" s="51"/>
      <c r="AP10" s="51"/>
      <c r="AQ10" s="51"/>
      <c r="AR10" s="51"/>
      <c r="AS10" s="51"/>
      <c r="AT10" s="46">
        <f>データ!W6</f>
        <v>0.18</v>
      </c>
      <c r="AU10" s="46"/>
      <c r="AV10" s="46"/>
      <c r="AW10" s="46"/>
      <c r="AX10" s="46"/>
      <c r="AY10" s="46"/>
      <c r="AZ10" s="46"/>
      <c r="BA10" s="46"/>
      <c r="BB10" s="46">
        <f>データ!X6</f>
        <v>1161.1099999999999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KimH7PmJsqZi4IywppmGkW7akQWrqiULlJUz4fyDVaJmQGH1qBXmmgOhyJGJ59qZXPyjwDY80OBwXaZZBZhEhg==" saltValue="Q1hETAJFiUpIbq7jg7UUH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382019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愛媛県　松山市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0.04</v>
      </c>
      <c r="Q6" s="34">
        <f t="shared" si="3"/>
        <v>99.24</v>
      </c>
      <c r="R6" s="34">
        <f t="shared" si="3"/>
        <v>3380</v>
      </c>
      <c r="S6" s="34">
        <f t="shared" si="3"/>
        <v>511310</v>
      </c>
      <c r="T6" s="34">
        <f t="shared" si="3"/>
        <v>429.4</v>
      </c>
      <c r="U6" s="34">
        <f t="shared" si="3"/>
        <v>1190.75</v>
      </c>
      <c r="V6" s="34">
        <f t="shared" si="3"/>
        <v>209</v>
      </c>
      <c r="W6" s="34">
        <f t="shared" si="3"/>
        <v>0.18</v>
      </c>
      <c r="X6" s="34">
        <f t="shared" si="3"/>
        <v>1161.1099999999999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721.43</v>
      </c>
      <c r="BL6" s="35">
        <f t="shared" si="7"/>
        <v>685.34</v>
      </c>
      <c r="BM6" s="35">
        <f t="shared" si="7"/>
        <v>684.74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58.81</v>
      </c>
      <c r="BR6" s="35">
        <f t="shared" ref="BR6:BZ6" si="8">IF(BR7="",NA(),BR7)</f>
        <v>69.87</v>
      </c>
      <c r="BS6" s="35">
        <f t="shared" si="8"/>
        <v>78.48</v>
      </c>
      <c r="BT6" s="35">
        <f t="shared" si="8"/>
        <v>88.41</v>
      </c>
      <c r="BU6" s="35">
        <f t="shared" si="8"/>
        <v>88.9</v>
      </c>
      <c r="BV6" s="35">
        <f t="shared" si="8"/>
        <v>59.3</v>
      </c>
      <c r="BW6" s="35">
        <f t="shared" si="8"/>
        <v>59.83</v>
      </c>
      <c r="BX6" s="35">
        <f t="shared" si="8"/>
        <v>65.33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283.58999999999997</v>
      </c>
      <c r="CC6" s="35">
        <f t="shared" ref="CC6:CK6" si="9">IF(CC7="",NA(),CC7)</f>
        <v>238.06</v>
      </c>
      <c r="CD6" s="35">
        <f t="shared" si="9"/>
        <v>210.29</v>
      </c>
      <c r="CE6" s="35">
        <f t="shared" si="9"/>
        <v>187.38</v>
      </c>
      <c r="CF6" s="35">
        <f t="shared" si="9"/>
        <v>184.62</v>
      </c>
      <c r="CG6" s="35">
        <f t="shared" si="9"/>
        <v>248.14</v>
      </c>
      <c r="CH6" s="35">
        <f t="shared" si="9"/>
        <v>246.66</v>
      </c>
      <c r="CI6" s="35">
        <f t="shared" si="9"/>
        <v>227.43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45.24</v>
      </c>
      <c r="CN6" s="35">
        <f t="shared" ref="CN6:CV6" si="10">IF(CN7="",NA(),CN7)</f>
        <v>46.03</v>
      </c>
      <c r="CO6" s="35">
        <f t="shared" si="10"/>
        <v>42.86</v>
      </c>
      <c r="CP6" s="35">
        <f t="shared" si="10"/>
        <v>43.65</v>
      </c>
      <c r="CQ6" s="35">
        <f t="shared" si="10"/>
        <v>38.1</v>
      </c>
      <c r="CR6" s="35">
        <f t="shared" si="10"/>
        <v>57.3</v>
      </c>
      <c r="CS6" s="35">
        <f t="shared" si="10"/>
        <v>56</v>
      </c>
      <c r="CT6" s="35">
        <f t="shared" si="10"/>
        <v>56.01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89.43</v>
      </c>
      <c r="DD6" s="35">
        <f t="shared" si="11"/>
        <v>89.51</v>
      </c>
      <c r="DE6" s="35">
        <f t="shared" si="11"/>
        <v>89.77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0.44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382019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0.04</v>
      </c>
      <c r="Q7" s="38">
        <v>99.24</v>
      </c>
      <c r="R7" s="38">
        <v>3380</v>
      </c>
      <c r="S7" s="38">
        <v>511310</v>
      </c>
      <c r="T7" s="38">
        <v>429.4</v>
      </c>
      <c r="U7" s="38">
        <v>1190.75</v>
      </c>
      <c r="V7" s="38">
        <v>209</v>
      </c>
      <c r="W7" s="38">
        <v>0.18</v>
      </c>
      <c r="X7" s="38">
        <v>1161.1099999999999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721.43</v>
      </c>
      <c r="BL7" s="38">
        <v>685.34</v>
      </c>
      <c r="BM7" s="38">
        <v>684.74</v>
      </c>
      <c r="BN7" s="38">
        <v>654.91999999999996</v>
      </c>
      <c r="BO7" s="38">
        <v>654.71</v>
      </c>
      <c r="BP7" s="38">
        <v>765.47</v>
      </c>
      <c r="BQ7" s="38">
        <v>58.81</v>
      </c>
      <c r="BR7" s="38">
        <v>69.87</v>
      </c>
      <c r="BS7" s="38">
        <v>78.48</v>
      </c>
      <c r="BT7" s="38">
        <v>88.41</v>
      </c>
      <c r="BU7" s="38">
        <v>88.9</v>
      </c>
      <c r="BV7" s="38">
        <v>59.3</v>
      </c>
      <c r="BW7" s="38">
        <v>59.83</v>
      </c>
      <c r="BX7" s="38">
        <v>65.33</v>
      </c>
      <c r="BY7" s="38">
        <v>65.39</v>
      </c>
      <c r="BZ7" s="38">
        <v>65.37</v>
      </c>
      <c r="CA7" s="38">
        <v>59.59</v>
      </c>
      <c r="CB7" s="38">
        <v>283.58999999999997</v>
      </c>
      <c r="CC7" s="38">
        <v>238.06</v>
      </c>
      <c r="CD7" s="38">
        <v>210.29</v>
      </c>
      <c r="CE7" s="38">
        <v>187.38</v>
      </c>
      <c r="CF7" s="38">
        <v>184.62</v>
      </c>
      <c r="CG7" s="38">
        <v>248.14</v>
      </c>
      <c r="CH7" s="38">
        <v>246.66</v>
      </c>
      <c r="CI7" s="38">
        <v>227.43</v>
      </c>
      <c r="CJ7" s="38">
        <v>230.88</v>
      </c>
      <c r="CK7" s="38">
        <v>228.99</v>
      </c>
      <c r="CL7" s="38">
        <v>257.86</v>
      </c>
      <c r="CM7" s="38">
        <v>45.24</v>
      </c>
      <c r="CN7" s="38">
        <v>46.03</v>
      </c>
      <c r="CO7" s="38">
        <v>42.86</v>
      </c>
      <c r="CP7" s="38">
        <v>43.65</v>
      </c>
      <c r="CQ7" s="38">
        <v>38.1</v>
      </c>
      <c r="CR7" s="38">
        <v>57.3</v>
      </c>
      <c r="CS7" s="38">
        <v>56</v>
      </c>
      <c r="CT7" s="38">
        <v>56.01</v>
      </c>
      <c r="CU7" s="38">
        <v>56.72</v>
      </c>
      <c r="CV7" s="38">
        <v>54.06</v>
      </c>
      <c r="CW7" s="38">
        <v>51.3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89.43</v>
      </c>
      <c r="DD7" s="38">
        <v>89.51</v>
      </c>
      <c r="DE7" s="38">
        <v>89.77</v>
      </c>
      <c r="DF7" s="38">
        <v>90.04</v>
      </c>
      <c r="DG7" s="38">
        <v>90.11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0.44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nt130014</cp:lastModifiedBy>
  <dcterms:created xsi:type="dcterms:W3CDTF">2020-12-04T03:07:57Z</dcterms:created>
  <dcterms:modified xsi:type="dcterms:W3CDTF">2021-02-02T08:56:00Z</dcterms:modified>
  <cp:category/>
</cp:coreProperties>
</file>