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2 （影浦）\団体別ファイル\【〆切2８（月）】公営企業に係る経営比較分析表（令和元年度決算）の分析等について（依頼）\01 松山市〇\"/>
    </mc:Choice>
  </mc:AlternateContent>
  <workbookProtection workbookAlgorithmName="SHA-512" workbookHashValue="3/cBixa8xE3+c3JNo6txchJOvUqEfPysJr/ZeSoHB/vgHHXwxvX/nYOc0HALAvN+KpGcfe0ATm9YNQbf6ziIrA==" workbookSaltValue="MSKsuoECXyTGEN9c/8c0s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BZ76" i="4"/>
  <c r="MA51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AV76" i="4"/>
  <c r="KO51" i="4"/>
  <c r="FX30" i="4"/>
  <c r="LE76" i="4"/>
  <c r="FX51" i="4"/>
  <c r="KO30" i="4"/>
  <c r="HP76" i="4"/>
  <c r="BG51" i="4"/>
  <c r="HA76" i="4"/>
  <c r="AN51" i="4"/>
  <c r="FE30" i="4"/>
  <c r="AN30" i="4"/>
  <c r="FE51" i="4"/>
  <c r="JV30" i="4"/>
  <c r="KP76" i="4"/>
  <c r="AG76" i="4"/>
  <c r="JV51" i="4"/>
  <c r="KA76" i="4"/>
  <c r="EL51" i="4"/>
  <c r="JC30" i="4"/>
  <c r="U51" i="4"/>
  <c r="EL30" i="4"/>
  <c r="U30" i="4"/>
  <c r="GL76" i="4"/>
  <c r="R76" i="4"/>
  <c r="JC51" i="4"/>
</calcChain>
</file>

<file path=xl/sharedStrings.xml><?xml version="1.0" encoding="utf-8"?>
<sst xmlns="http://schemas.openxmlformats.org/spreadsheetml/2006/main" count="282" uniqueCount="129">
  <si>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</si>
  <si>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</si>
  <si>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</si>
  <si>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</si>
  <si>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</si>
  <si>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</si>
  <si>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</si>
  <si>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</si>
  <si>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</si>
  <si>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</si>
  <si>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</si>
  <si>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</si>
  <si>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</si>
  <si>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</si>
  <si>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</si>
  <si>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</si>
  <si>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</si>
  <si>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</si>
  <si>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</si>
  <si>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</si>
  <si>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</si>
  <si>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</si>
  <si>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</si>
  <si>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</si>
  <si>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</si>
  <si>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</si>
  <si>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</si>
  <si>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</si>
  <si>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</si>
  <si>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</si>
  <si>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</si>
  <si>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</si>
  <si>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</si>
  <si>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</si>
  <si>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</si>
  <si>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</si>
  <si>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</si>
  <si>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</si>
  <si>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</si>
  <si>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</si>
  <si>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</si>
  <si>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</si>
  <si>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</si>
  <si>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</si>
  <si>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</si>
  <si>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</si>
  <si>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</si>
  <si>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</si>
  <si>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</si>
  <si>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</si>
  <si>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</si>
  <si>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</si>
  <si>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</si>
  <si>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</si>
  <si>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</si>
  <si>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</si>
  <si>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</si>
  <si>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</si>
  <si>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</si>
  <si>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</si>
  <si>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</si>
  <si>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</si>
  <si>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</si>
  <si>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</si>
  <si>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</si>
  <si>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</si>
  <si>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</si>
  <si>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</si>
  <si>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</si>
  <si>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</si>
  <si>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</si>
  <si>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</si>
  <si>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</si>
  <si>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</si>
  <si>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</si>
  <si>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</si>
  <si>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</si>
  <si>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</si>
  <si>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</si>
  <si>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</si>
  <si>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</si>
  <si>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</si>
  <si>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</si>
  <si>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</si>
  <si>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</si>
  <si>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</si>
  <si>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</si>
  <si>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</si>
  <si>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</si>
  <si>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</si>
  <si>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</si>
  <si>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</si>
  <si>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</si>
  <si>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</si>
  <si>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</si>
  <si>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</si>
  <si>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</si>
  <si>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</si>
  <si>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</si>
  <si>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</si>
  <si>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</si>
  <si>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</si>
  <si>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</si>
  <si>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</si>
  <si>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</si>
  <si>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</si>
  <si>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</si>
  <si>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</si>
  <si>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松山市</t>
  </si>
  <si>
    <t>高架下駐車場（永木町）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</si>
  <si>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</si>
  <si>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</si>
  <si>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</si>
  <si>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</si>
  <si>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</si>
  <si>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</si>
  <si>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</si>
  <si>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</si>
  <si>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</si>
  <si>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</si>
  <si>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</si>
  <si>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</si>
  <si>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</si>
  <si>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</si>
  <si>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</si>
  <si>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phoneticPr fontId="5"/>
  </si>
  <si>
    <t xml:space="preserve">　指定管理者と協力しながら、継続的な利用者の確保及び維持管理に努めていく必要がある。 </t>
    <phoneticPr fontId="5"/>
  </si>
  <si>
    <t>　当駐車場は定期のみの駐車場であり、稼働率は算定していない。今後は指定管理者と協力しながら、継続的な利用者の確保に努めていく必要がある。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</si>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</sst>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2644.4</c:v>
                </c:pt>
                <c:pt idx="1">
                  <c:v>1622.9</c:v>
                </c:pt>
                <c:pt idx="2">
                  <c:v>164.6</c:v>
                </c:pt>
                <c:pt idx="3">
                  <c:v>166.7</c:v>
                </c:pt>
                <c:pt idx="4">
                  <c:v>172.3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F-407B-9124-F7B28FAE0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F-407B-9124-F7B28FAE0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8-4CAC-B79A-CFD2CCEE9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8-4CAC-B79A-CFD2CCEE9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C62-4BF1-ABE3-AB088ACEF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2-4BF1-ABE3-AB088ACEF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DAA-4A23-AEBA-5080CFC5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A-4A23-AEBA-5080CFC5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3-4474-8723-20783F6CD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B3-4474-8723-20783F6CD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8-45CC-BB2F-208F74F6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8-45CC-BB2F-208F74F6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7-4810-85D1-04DA6B66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7-4810-85D1-04DA6B66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93.8</c:v>
                </c:pt>
                <c:pt idx="2">
                  <c:v>39.299999999999997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4-4456-A2D1-40C016CDC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4-4456-A2D1-40C016CDC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687</c:v>
                </c:pt>
                <c:pt idx="1">
                  <c:v>731</c:v>
                </c:pt>
                <c:pt idx="2">
                  <c:v>875</c:v>
                </c:pt>
                <c:pt idx="3">
                  <c:v>915</c:v>
                </c:pt>
                <c:pt idx="4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A-447B-BED0-95D3703EB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A-447B-BED0-95D3703EB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P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高架下駐車場（永木町）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428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2644.4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1622.9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164.6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166.7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172.3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96.2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93.8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39.299999999999997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687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731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875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915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851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7Q0raNdIaG9V606+Ne7BczUajPt5bw+ewxvdFEuBDs8nbmf2ZreYpfjeCwSzEauCo6crYwCfcONvgmW822/wQ==" saltValue="sWKTz8jNkEQz/Y9GneO7Q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100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101</v>
      </c>
      <c r="DA5" s="59" t="s">
        <v>90</v>
      </c>
      <c r="DB5" s="59" t="s">
        <v>100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102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愛媛県松山市</v>
      </c>
      <c r="I6" s="60" t="str">
        <f t="shared" si="1"/>
        <v>高架下駐車場（永木町）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35</v>
      </c>
      <c r="S6" s="62" t="str">
        <f t="shared" si="1"/>
        <v>無</v>
      </c>
      <c r="T6" s="62" t="str">
        <f t="shared" si="1"/>
        <v>無</v>
      </c>
      <c r="U6" s="63">
        <f t="shared" si="1"/>
        <v>428</v>
      </c>
      <c r="V6" s="63">
        <f t="shared" si="1"/>
        <v>15</v>
      </c>
      <c r="W6" s="63">
        <f t="shared" si="1"/>
        <v>0</v>
      </c>
      <c r="X6" s="62" t="str">
        <f t="shared" si="1"/>
        <v>利用料金制</v>
      </c>
      <c r="Y6" s="64">
        <f>IF(Y8="-",NA(),Y8)</f>
        <v>2644.4</v>
      </c>
      <c r="Z6" s="64">
        <f t="shared" ref="Z6:AH6" si="2">IF(Z8="-",NA(),Z8)</f>
        <v>1622.9</v>
      </c>
      <c r="AA6" s="64">
        <f t="shared" si="2"/>
        <v>164.6</v>
      </c>
      <c r="AB6" s="64">
        <f t="shared" si="2"/>
        <v>166.7</v>
      </c>
      <c r="AC6" s="64">
        <f t="shared" si="2"/>
        <v>172.3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96.2</v>
      </c>
      <c r="BG6" s="64">
        <f t="shared" ref="BG6:BO6" si="5">IF(BG8="-",NA(),BG8)</f>
        <v>93.8</v>
      </c>
      <c r="BH6" s="64">
        <f t="shared" si="5"/>
        <v>39.299999999999997</v>
      </c>
      <c r="BI6" s="64">
        <f t="shared" si="5"/>
        <v>40</v>
      </c>
      <c r="BJ6" s="64">
        <f t="shared" si="5"/>
        <v>42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687</v>
      </c>
      <c r="BR6" s="65">
        <f t="shared" ref="BR6:BZ6" si="6">IF(BR8="-",NA(),BR8)</f>
        <v>731</v>
      </c>
      <c r="BS6" s="65">
        <f t="shared" si="6"/>
        <v>875</v>
      </c>
      <c r="BT6" s="65">
        <f t="shared" si="6"/>
        <v>915</v>
      </c>
      <c r="BU6" s="65">
        <f t="shared" si="6"/>
        <v>851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103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105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松山市</v>
      </c>
      <c r="I7" s="60" t="str">
        <f t="shared" si="10"/>
        <v>高架下駐車場（永木町）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35</v>
      </c>
      <c r="S7" s="62" t="str">
        <f t="shared" si="10"/>
        <v>無</v>
      </c>
      <c r="T7" s="62" t="str">
        <f t="shared" si="10"/>
        <v>無</v>
      </c>
      <c r="U7" s="63">
        <f t="shared" si="10"/>
        <v>428</v>
      </c>
      <c r="V7" s="63">
        <f t="shared" si="10"/>
        <v>15</v>
      </c>
      <c r="W7" s="63">
        <f t="shared" si="10"/>
        <v>0</v>
      </c>
      <c r="X7" s="62" t="str">
        <f t="shared" si="10"/>
        <v>利用料金制</v>
      </c>
      <c r="Y7" s="64">
        <f>Y8</f>
        <v>2644.4</v>
      </c>
      <c r="Z7" s="64">
        <f t="shared" ref="Z7:AH7" si="11">Z8</f>
        <v>1622.9</v>
      </c>
      <c r="AA7" s="64">
        <f t="shared" si="11"/>
        <v>164.6</v>
      </c>
      <c r="AB7" s="64">
        <f t="shared" si="11"/>
        <v>166.7</v>
      </c>
      <c r="AC7" s="64">
        <f t="shared" si="11"/>
        <v>172.3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96.2</v>
      </c>
      <c r="BG7" s="64">
        <f t="shared" ref="BG7:BO7" si="14">BG8</f>
        <v>93.8</v>
      </c>
      <c r="BH7" s="64">
        <f t="shared" si="14"/>
        <v>39.299999999999997</v>
      </c>
      <c r="BI7" s="64">
        <f t="shared" si="14"/>
        <v>40</v>
      </c>
      <c r="BJ7" s="64">
        <f t="shared" si="14"/>
        <v>42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687</v>
      </c>
      <c r="BR7" s="65">
        <f t="shared" ref="BR7:BZ7" si="15">BR8</f>
        <v>731</v>
      </c>
      <c r="BS7" s="65">
        <f t="shared" si="15"/>
        <v>875</v>
      </c>
      <c r="BT7" s="65">
        <f t="shared" si="15"/>
        <v>915</v>
      </c>
      <c r="BU7" s="65">
        <f t="shared" si="15"/>
        <v>851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106</v>
      </c>
      <c r="CC7" s="64" t="s">
        <v>106</v>
      </c>
      <c r="CD7" s="64" t="s">
        <v>106</v>
      </c>
      <c r="CE7" s="64" t="s">
        <v>106</v>
      </c>
      <c r="CF7" s="64" t="s">
        <v>106</v>
      </c>
      <c r="CG7" s="64" t="s">
        <v>106</v>
      </c>
      <c r="CH7" s="64" t="s">
        <v>106</v>
      </c>
      <c r="CI7" s="64" t="s">
        <v>106</v>
      </c>
      <c r="CJ7" s="64" t="s">
        <v>106</v>
      </c>
      <c r="CK7" s="64" t="s">
        <v>107</v>
      </c>
      <c r="CL7" s="61"/>
      <c r="CM7" s="63">
        <f>CM8</f>
        <v>0</v>
      </c>
      <c r="CN7" s="63" t="str">
        <f>CN8</f>
        <v>-</v>
      </c>
      <c r="CO7" s="64" t="s">
        <v>106</v>
      </c>
      <c r="CP7" s="64" t="s">
        <v>106</v>
      </c>
      <c r="CQ7" s="64" t="s">
        <v>106</v>
      </c>
      <c r="CR7" s="64" t="s">
        <v>106</v>
      </c>
      <c r="CS7" s="64" t="s">
        <v>106</v>
      </c>
      <c r="CT7" s="64" t="s">
        <v>106</v>
      </c>
      <c r="CU7" s="64" t="s">
        <v>106</v>
      </c>
      <c r="CV7" s="64" t="s">
        <v>106</v>
      </c>
      <c r="CW7" s="64" t="s">
        <v>106</v>
      </c>
      <c r="CX7" s="64" t="s">
        <v>104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6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35</v>
      </c>
      <c r="S8" s="69" t="s">
        <v>118</v>
      </c>
      <c r="T8" s="69" t="s">
        <v>118</v>
      </c>
      <c r="U8" s="70">
        <v>428</v>
      </c>
      <c r="V8" s="70">
        <v>15</v>
      </c>
      <c r="W8" s="70">
        <v>0</v>
      </c>
      <c r="X8" s="69" t="s">
        <v>119</v>
      </c>
      <c r="Y8" s="71">
        <v>2644.4</v>
      </c>
      <c r="Z8" s="71">
        <v>1622.9</v>
      </c>
      <c r="AA8" s="71">
        <v>164.6</v>
      </c>
      <c r="AB8" s="71">
        <v>166.7</v>
      </c>
      <c r="AC8" s="71">
        <v>172.3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112</v>
      </c>
      <c r="AV8" s="72" t="s">
        <v>112</v>
      </c>
      <c r="AW8" s="72" t="s">
        <v>112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96.2</v>
      </c>
      <c r="BG8" s="71">
        <v>93.8</v>
      </c>
      <c r="BH8" s="71">
        <v>39.299999999999997</v>
      </c>
      <c r="BI8" s="71">
        <v>40</v>
      </c>
      <c r="BJ8" s="71">
        <v>42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687</v>
      </c>
      <c r="BR8" s="72">
        <v>731</v>
      </c>
      <c r="BS8" s="72">
        <v>875</v>
      </c>
      <c r="BT8" s="73">
        <v>915</v>
      </c>
      <c r="BU8" s="73">
        <v>851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0</v>
      </c>
      <c r="CN8" s="70" t="s">
        <v>112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120</v>
      </c>
      <c r="C10" s="78" t="s">
        <v>121</v>
      </c>
      <c r="D10" s="78" t="s">
        <v>122</v>
      </c>
      <c r="E10" s="78" t="s">
        <v>123</v>
      </c>
      <c r="F10" s="78" t="s">
        <v>124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2021-02-07T23:37:05Z</cp:lastPrinted>
  <dcterms:created xsi:type="dcterms:W3CDTF">2020-12-04T03:39:08Z</dcterms:created>
  <dcterms:modified xsi:type="dcterms:W3CDTF">2021-02-07T23:37:06Z</dcterms:modified>
  <cp:category/>
</cp:coreProperties>
</file>