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tnnsfe25\ファイルサーバ\企業局\管理部\経営管理課\1財務担当\13 経営分析資料\②総務省公表用（市も同時公表）\H27～R1年度決算表示（上水・簡水・工水）\【作業中】02 回答\"/>
    </mc:Choice>
  </mc:AlternateContent>
  <xr:revisionPtr revIDLastSave="0" documentId="13_ncr:1_{0830D75E-0A1D-433E-A716-2BA4528F21B6}" xr6:coauthVersionLast="36" xr6:coauthVersionMax="36" xr10:uidLastSave="{00000000-0000-0000-0000-000000000000}"/>
  <workbookProtection workbookAlgorithmName="SHA-512" workbookHashValue="JmLEG67TwAPfzgapXv33AkJArpSQPQ5RVir3VAXgQ+GEfWoLuy4MWUwTdS6HuCmEBHWzBUDo8xJ/1yeEpedOSA==" workbookSaltValue="cmgnheUh89fAeDmLBsxTOQ==" workbookSpinCount="100000" lockStructure="1"/>
  <bookViews>
    <workbookView xWindow="0" yWindow="0" windowWidth="11490" windowHeight="73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<sst xmlns="http://schemas.openxmlformats.org/spreadsheetml/2006/main" count="228" uniqueCount="114">
  <si>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</si>
  <si>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</si>
  <si>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</si>
  <si>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</si>
  <si>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</si>
  <si>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</si>
  <si>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</si>
  <si>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</si>
  <si>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</si>
  <si>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</si>
  <si>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</si>
  <si>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</si>
  <si>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</si>
  <si>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</si>
  <si>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</si>
  <si>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</si>
  <si>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</si>
  <si>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</si>
  <si>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</si>
  <si>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</si>
  <si>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</si>
  <si>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</si>
  <si>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</si>
  <si>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</si>
  <si>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</si>
  <si>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</si>
  <si>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</si>
  <si>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</si>
  <si>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</si>
  <si>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</si>
  <si>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</si>
  <si>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</si>
  <si>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</si>
  <si>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</si>
  <si>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</si>
  <si>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</si>
  <si>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</si>
  <si>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</si>
  <si>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</si>
  <si>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</si>
  <si>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</si>
  <si>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</si>
  <si>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</si>
  <si>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</si>
  <si>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</si>
  <si>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</si>
  <si>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</si>
  <si>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</si>
  <si>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</si>
  <si>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</si>
  <si>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</si>
  <si>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</si>
  <si>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</si>
  <si>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</si>
  <si>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</si>
  <si>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</si>
  <si>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</si>
  <si>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</si>
  <si>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</si>
  <si>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</si>
  <si>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</si>
  <si>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</si>
  <si>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</si>
  <si>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</si>
  <si>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</si>
  <si>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</si>
  <si>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</si>
  <si>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</si>
  <si>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</si>
  <si>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</si>
  <si>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</si>
  <si>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</si>
  <si>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</si>
  <si>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</si>
  <si>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</si>
  <si>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</si>
  <si>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</si>
  <si>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</si>
  <si>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</si>
  <si>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</si>
  <si>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</si>
  <si>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</si>
  <si>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</si>
  <si>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</si>
  <si>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</si>
  <si>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</si>
  <si>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</si>
  <si>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</si>
  <si>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</si>
  <si>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</si>
  <si>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</si>
  <si>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</si>
  <si>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</si>
  <si>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</si>
  <si>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</si>
  <si>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</si>
  <si>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</si>
  <si>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</si>
  <si>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</si>
  <si>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</si>
  <si>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</si>
  <si>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</si>
  <si>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</si>
  <si>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</si>
  <si>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</si>
  <si>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</si>
  <si>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</si>
  <si>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</si>
  <si>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</si>
  <si>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</si>
  <si>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</si>
  <si>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水道事業はS28年に供用開始し、その後S40～50年代にかけて整備した施設が多く、年々老朽化の度合いは増すため、「①有形固定資産減価償却率」は類似団体平均値並みで老朽化が進んでいます。その中で、本市水道の「②管路経年化率」は、これまで漏水防止対策として事故多発管等の更新を積極的に実施してきたこともあり、増加傾向を示していますが、類似団体平均値と比べると低い水準となっています。
　また、H28年度以降、大規模地震等の際に広域断水などを防ぐため、大口径の基幹管路の耐震化を重点的に進めるとともに、東日本大震災で被害が多かった硬質塩化ビニル管などを耐震管へ更新してきたことで、現在の「③管路更新率」は類似団体平均値以上となっています。</t>
    <phoneticPr fontId="4"/>
  </si>
  <si>
    <t>　本市水道事業は、市の重要政策として「節水型都市づくり」を推進することにより生じる「料金収入の減少」という課題を克服するため、H15年度以降、「組織の再編」と「アウトソーシング」を柱とする経営改革に取り組むとともに、公的補償金免除繰上償還（制度の活用）で高金利企業債の返済を行うなど経営基盤の強化に努めてきました。
　こうした経営努力により、消費増税などによる料金転嫁を除き実質19年間、料金水準を据え置く中で、単年度実質収支は黒字を確保しています。そのため、財務関係の健全性・効率性を示す①から⑥の全てで類似団体平均よりも良好な数値を維持していますが、管路等の耐震化の推進による減価償却費や企業債借入額の増加により①④⑤⑥でわずかに数値が悪化しています。
　また、業務関係の効率性を示す⑦⑧についても、類似団体平均値や全国平均値と比べると良好な水準にあります。特に、水資源に恵まれない本市は、給水圧コントロールや漏水調査等の漏水防止対策を積極的に進めたことで、「⑧有収率」は高い水準を維持しています。</t>
    <rPh sb="1" eb="3">
      <t>ホンシ</t>
    </rPh>
    <rPh sb="3" eb="5">
      <t>スイドウ</t>
    </rPh>
    <rPh sb="5" eb="7">
      <t>ジギョウ</t>
    </rPh>
    <rPh sb="9" eb="10">
      <t>シ</t>
    </rPh>
    <rPh sb="11" eb="13">
      <t>ジュウヨウ</t>
    </rPh>
    <rPh sb="13" eb="15">
      <t>セイサク</t>
    </rPh>
    <rPh sb="19" eb="22">
      <t>セッスイガタ</t>
    </rPh>
    <rPh sb="22" eb="24">
      <t>トシ</t>
    </rPh>
    <rPh sb="29" eb="31">
      <t>スイシン</t>
    </rPh>
    <rPh sb="38" eb="39">
      <t>ショウ</t>
    </rPh>
    <rPh sb="42" eb="44">
      <t>リョウキン</t>
    </rPh>
    <rPh sb="44" eb="46">
      <t>シュウニュウ</t>
    </rPh>
    <rPh sb="47" eb="49">
      <t>ゲンショウ</t>
    </rPh>
    <rPh sb="53" eb="55">
      <t>カダイ</t>
    </rPh>
    <rPh sb="56" eb="58">
      <t>コクフク</t>
    </rPh>
    <rPh sb="66" eb="68">
      <t>ネンド</t>
    </rPh>
    <rPh sb="68" eb="70">
      <t>イコウ</t>
    </rPh>
    <rPh sb="72" eb="74">
      <t>ソシキ</t>
    </rPh>
    <rPh sb="75" eb="77">
      <t>サイヘン</t>
    </rPh>
    <rPh sb="90" eb="91">
      <t>ハシラ</t>
    </rPh>
    <rPh sb="94" eb="96">
      <t>ケイエイ</t>
    </rPh>
    <rPh sb="96" eb="98">
      <t>カイカク</t>
    </rPh>
    <rPh sb="99" eb="100">
      <t>ト</t>
    </rPh>
    <rPh sb="101" eb="102">
      <t>ク</t>
    </rPh>
    <rPh sb="108" eb="110">
      <t>コウテキ</t>
    </rPh>
    <rPh sb="110" eb="112">
      <t>ホショウ</t>
    </rPh>
    <rPh sb="112" eb="113">
      <t>キン</t>
    </rPh>
    <rPh sb="113" eb="115">
      <t>メンジョ</t>
    </rPh>
    <rPh sb="115" eb="117">
      <t>クリア</t>
    </rPh>
    <rPh sb="117" eb="119">
      <t>ショウカン</t>
    </rPh>
    <rPh sb="120" eb="122">
      <t>セイド</t>
    </rPh>
    <rPh sb="123" eb="125">
      <t>カツヨウ</t>
    </rPh>
    <rPh sb="127" eb="130">
      <t>コウキンリ</t>
    </rPh>
    <rPh sb="130" eb="132">
      <t>キギョウ</t>
    </rPh>
    <rPh sb="132" eb="133">
      <t>サイ</t>
    </rPh>
    <rPh sb="134" eb="136">
      <t>ヘンサイ</t>
    </rPh>
    <rPh sb="137" eb="138">
      <t>オコナ</t>
    </rPh>
    <rPh sb="141" eb="143">
      <t>ケイエイ</t>
    </rPh>
    <rPh sb="143" eb="145">
      <t>キバン</t>
    </rPh>
    <rPh sb="146" eb="148">
      <t>キョウカ</t>
    </rPh>
    <rPh sb="149" eb="150">
      <t>ツト</t>
    </rPh>
    <rPh sb="163" eb="165">
      <t>ケイエイ</t>
    </rPh>
    <rPh sb="165" eb="167">
      <t>ドリョク</t>
    </rPh>
    <rPh sb="171" eb="173">
      <t>ショウヒ</t>
    </rPh>
    <rPh sb="173" eb="175">
      <t>ゾウゼイ</t>
    </rPh>
    <rPh sb="180" eb="182">
      <t>リョウキン</t>
    </rPh>
    <rPh sb="182" eb="184">
      <t>テンカ</t>
    </rPh>
    <rPh sb="185" eb="186">
      <t>ノゾ</t>
    </rPh>
    <rPh sb="187" eb="189">
      <t>ジッシツ</t>
    </rPh>
    <rPh sb="191" eb="193">
      <t>ネンカン</t>
    </rPh>
    <rPh sb="194" eb="196">
      <t>リョウキン</t>
    </rPh>
    <rPh sb="196" eb="198">
      <t>スイジュン</t>
    </rPh>
    <rPh sb="199" eb="200">
      <t>ス</t>
    </rPh>
    <rPh sb="201" eb="202">
      <t>オ</t>
    </rPh>
    <rPh sb="203" eb="204">
      <t>ナカ</t>
    </rPh>
    <rPh sb="206" eb="209">
      <t>タンネンド</t>
    </rPh>
    <rPh sb="209" eb="211">
      <t>ジッシツ</t>
    </rPh>
    <rPh sb="211" eb="213">
      <t>シュウシ</t>
    </rPh>
    <rPh sb="214" eb="216">
      <t>クロジ</t>
    </rPh>
    <rPh sb="217" eb="219">
      <t>カクホ</t>
    </rPh>
    <rPh sb="230" eb="232">
      <t>ザイム</t>
    </rPh>
    <rPh sb="232" eb="234">
      <t>カンケイ</t>
    </rPh>
    <rPh sb="235" eb="238">
      <t>ケンゼンセイ</t>
    </rPh>
    <rPh sb="239" eb="242">
      <t>コウリツセイ</t>
    </rPh>
    <rPh sb="243" eb="244">
      <t>シメ</t>
    </rPh>
    <rPh sb="250" eb="251">
      <t>スベ</t>
    </rPh>
    <rPh sb="253" eb="255">
      <t>ルイジ</t>
    </rPh>
    <rPh sb="255" eb="257">
      <t>ダンタイ</t>
    </rPh>
    <rPh sb="257" eb="259">
      <t>ヘイキン</t>
    </rPh>
    <rPh sb="262" eb="264">
      <t>リョウコウ</t>
    </rPh>
    <rPh sb="265" eb="267">
      <t>スウチ</t>
    </rPh>
    <rPh sb="268" eb="270">
      <t>イジ</t>
    </rPh>
    <rPh sb="277" eb="279">
      <t>カンロ</t>
    </rPh>
    <rPh sb="279" eb="280">
      <t>トウ</t>
    </rPh>
    <rPh sb="281" eb="284">
      <t>タイシンカ</t>
    </rPh>
    <rPh sb="285" eb="287">
      <t>スイシン</t>
    </rPh>
    <rPh sb="290" eb="292">
      <t>ゲンカ</t>
    </rPh>
    <rPh sb="292" eb="294">
      <t>ショウキャク</t>
    </rPh>
    <rPh sb="294" eb="295">
      <t>ヒ</t>
    </rPh>
    <rPh sb="296" eb="298">
      <t>キギョウ</t>
    </rPh>
    <rPh sb="298" eb="299">
      <t>サイ</t>
    </rPh>
    <rPh sb="299" eb="301">
      <t>カリイレ</t>
    </rPh>
    <rPh sb="301" eb="302">
      <t>ガク</t>
    </rPh>
    <rPh sb="303" eb="305">
      <t>ゾウカ</t>
    </rPh>
    <rPh sb="317" eb="319">
      <t>スウチ</t>
    </rPh>
    <rPh sb="320" eb="322">
      <t>アッカ</t>
    </rPh>
    <phoneticPr fontId="4"/>
  </si>
  <si>
    <t>　H31年3月に策定した「水道ビジョンまつやま２０１９（水道事業経営戦略）」のもとで新たな10年がスタートし、引き続き、災害に強い水道の構築を図るとともに、老朽化が進む水道施設の更新を着実に進めています。
　しかし、これら事業の推進には多くの資金を要するため、企業債借入額や減価償却費などの費用が増加し、経営状況は次第に厳しくなる見通しです。事業費の平準化や施設規模の適正化など、できる限り投資額の縮減に努めますが、将来の人口減少による料金収入の減少が見込まれるなかで健全な財政を維持するため、適正な水道料金のあり方について検討する必要があると考えています。「安らぎと潤い、豊かな暮らしを支える水道」を将来像に、これまで築きあげてきた水道を将来世代が変わらず安心して使い続けられるよう持続可能な事業経営を行っていきます。</t>
    <rPh sb="28" eb="30">
      <t>スイドウ</t>
    </rPh>
    <rPh sb="30" eb="32">
      <t>ジギョウ</t>
    </rPh>
    <rPh sb="32" eb="34">
      <t>ケイエイ</t>
    </rPh>
    <rPh sb="34" eb="36">
      <t>センリャク</t>
    </rPh>
    <rPh sb="133" eb="135">
      <t>カリイレ</t>
    </rPh>
    <rPh sb="145" eb="147">
      <t>ヒヨウ</t>
    </rPh>
    <rPh sb="193" eb="194">
      <t>カギ</t>
    </rPh>
    <rPh sb="195" eb="197">
      <t>トウシ</t>
    </rPh>
    <rPh sb="197" eb="198">
      <t>ガク</t>
    </rPh>
    <rPh sb="199" eb="201">
      <t>シュクゲン</t>
    </rPh>
    <rPh sb="202" eb="203">
      <t>ツト</t>
    </rPh>
    <rPh sb="257" eb="258">
      <t>カタ</t>
    </rPh>
    <rPh sb="266" eb="268">
      <t>ヒツヨウ</t>
    </rPh>
    <rPh sb="272" eb="27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</si>
</sst>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0.63</c:v>
                </c:pt>
                <c:pt idx="1">
                  <c:v>1</c:v>
                </c:pt>
                <c:pt idx="2">
                  <c:v>1.04</c:v>
                </c:pt>
                <c:pt idx="3">
                  <c:v>0.87</c:v>
                </c:pt>
                <c:pt idx="4">
                  <c:v>0.97</c:v>
                </c:pt>
              </c:numCache>
            </c:numRef>
          </c:val>
          <c:extLst>
            <c:ext xmlns:c16="http://schemas.microsoft.com/office/drawing/2014/chart" uri="{C3380CC4-5D6E-409C-BE32-E72D297353CC}">
              <c16:uniqueId val="{00000000-403D-4F0A-8054-0E23D8D22D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403D-4F0A-8054-0E23D8D22D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66.41</c:v>
                </c:pt>
                <c:pt idx="1">
                  <c:v>66.989999999999995</c:v>
                </c:pt>
                <c:pt idx="2">
                  <c:v>67.12</c:v>
                </c:pt>
                <c:pt idx="3">
                  <c:v>67</c:v>
                </c:pt>
                <c:pt idx="4">
                  <c:v>66.41</c:v>
                </c:pt>
              </c:numCache>
            </c:numRef>
          </c:val>
          <c:extLst>
            <c:ext xmlns:c16="http://schemas.microsoft.com/office/drawing/2014/chart" uri="{C3380CC4-5D6E-409C-BE32-E72D297353CC}">
              <c16:uniqueId val="{00000000-EC04-4CF7-A0EB-47391307D2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EC04-4CF7-A0EB-47391307D2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95.33</c:v>
                </c:pt>
                <c:pt idx="1">
                  <c:v>95.78</c:v>
                </c:pt>
                <c:pt idx="2">
                  <c:v>95.4</c:v>
                </c:pt>
                <c:pt idx="3">
                  <c:v>95.33</c:v>
                </c:pt>
                <c:pt idx="4">
                  <c:v>95.34</c:v>
                </c:pt>
              </c:numCache>
            </c:numRef>
          </c:val>
          <c:extLst>
            <c:ext xmlns:c16="http://schemas.microsoft.com/office/drawing/2014/chart" uri="{C3380CC4-5D6E-409C-BE32-E72D297353CC}">
              <c16:uniqueId val="{00000000-9F5A-4C58-AC46-A42EEE0CAE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9F5A-4C58-AC46-A42EEE0CAE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132.76</c:v>
                </c:pt>
                <c:pt idx="1">
                  <c:v>127.83</c:v>
                </c:pt>
                <c:pt idx="2">
                  <c:v>126.63</c:v>
                </c:pt>
                <c:pt idx="3">
                  <c:v>125.28</c:v>
                </c:pt>
                <c:pt idx="4">
                  <c:v>123.73</c:v>
                </c:pt>
              </c:numCache>
            </c:numRef>
          </c:val>
          <c:extLst>
            <c:ext xmlns:c16="http://schemas.microsoft.com/office/drawing/2014/chart" uri="{C3380CC4-5D6E-409C-BE32-E72D297353CC}">
              <c16:uniqueId val="{00000000-9335-41A0-BA49-6A571E6A47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9335-41A0-BA49-6A571E6A47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48.54</c:v>
                </c:pt>
                <c:pt idx="1">
                  <c:v>49.18</c:v>
                </c:pt>
                <c:pt idx="2">
                  <c:v>50.02</c:v>
                </c:pt>
                <c:pt idx="3">
                  <c:v>50.66</c:v>
                </c:pt>
                <c:pt idx="4">
                  <c:v>51.13</c:v>
                </c:pt>
              </c:numCache>
            </c:numRef>
          </c:val>
          <c:extLst>
            <c:ext xmlns:c16="http://schemas.microsoft.com/office/drawing/2014/chart" uri="{C3380CC4-5D6E-409C-BE32-E72D297353CC}">
              <c16:uniqueId val="{00000000-700E-4982-AB59-1EFA13DE36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700E-4982-AB59-1EFA13DE36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8.65</c:v>
                </c:pt>
                <c:pt idx="1">
                  <c:v>11.03</c:v>
                </c:pt>
                <c:pt idx="2">
                  <c:v>10.16</c:v>
                </c:pt>
                <c:pt idx="3">
                  <c:v>11.75</c:v>
                </c:pt>
                <c:pt idx="4">
                  <c:v>12.69</c:v>
                </c:pt>
              </c:numCache>
            </c:numRef>
          </c:val>
          <c:extLst>
            <c:ext xmlns:c16="http://schemas.microsoft.com/office/drawing/2014/chart" uri="{C3380CC4-5D6E-409C-BE32-E72D297353CC}">
              <c16:uniqueId val="{00000000-27C0-450E-BAB9-8B4CE06B14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27C0-450E-BAB9-8B4CE06B14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00-4739-8AE0-9BE38B6A1F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BF00-4739-8AE0-9BE38B6A1F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958.89</c:v>
                </c:pt>
                <c:pt idx="1">
                  <c:v>654.29</c:v>
                </c:pt>
                <c:pt idx="2">
                  <c:v>905.09</c:v>
                </c:pt>
                <c:pt idx="3">
                  <c:v>574.55999999999995</c:v>
                </c:pt>
                <c:pt idx="4">
                  <c:v>557.95000000000005</c:v>
                </c:pt>
              </c:numCache>
            </c:numRef>
          </c:val>
          <c:extLst>
            <c:ext xmlns:c16="http://schemas.microsoft.com/office/drawing/2014/chart" uri="{C3380CC4-5D6E-409C-BE32-E72D297353CC}">
              <c16:uniqueId val="{00000000-881F-4164-8C08-325504B7E6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881F-4164-8C08-325504B7E6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151.35</c:v>
                </c:pt>
                <c:pt idx="1">
                  <c:v>142.18</c:v>
                </c:pt>
                <c:pt idx="2">
                  <c:v>133.66</c:v>
                </c:pt>
                <c:pt idx="3">
                  <c:v>132.6</c:v>
                </c:pt>
                <c:pt idx="4">
                  <c:v>148.09</c:v>
                </c:pt>
              </c:numCache>
            </c:numRef>
          </c:val>
          <c:extLst>
            <c:ext xmlns:c16="http://schemas.microsoft.com/office/drawing/2014/chart" uri="{C3380CC4-5D6E-409C-BE32-E72D297353CC}">
              <c16:uniqueId val="{00000000-1050-4BAD-A150-A7E2A58C5B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1050-4BAD-A150-A7E2A58C5B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130.05000000000001</c:v>
                </c:pt>
                <c:pt idx="1">
                  <c:v>125.43</c:v>
                </c:pt>
                <c:pt idx="2">
                  <c:v>123.66</c:v>
                </c:pt>
                <c:pt idx="3">
                  <c:v>121.81</c:v>
                </c:pt>
                <c:pt idx="4">
                  <c:v>120.86</c:v>
                </c:pt>
              </c:numCache>
            </c:numRef>
          </c:val>
          <c:extLst>
            <c:ext xmlns:c16="http://schemas.microsoft.com/office/drawing/2014/chart" uri="{C3380CC4-5D6E-409C-BE32-E72D297353CC}">
              <c16:uniqueId val="{00000000-1108-4852-A1C7-2FCB2D85F7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1108-4852-A1C7-2FCB2D85F7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124.76</c:v>
                </c:pt>
                <c:pt idx="1">
                  <c:v>129.85</c:v>
                </c:pt>
                <c:pt idx="2">
                  <c:v>131.76</c:v>
                </c:pt>
                <c:pt idx="3">
                  <c:v>133.52000000000001</c:v>
                </c:pt>
                <c:pt idx="4">
                  <c:v>134.25</c:v>
                </c:pt>
              </c:numCache>
            </c:numRef>
          </c:val>
          <c:extLst>
            <c:ext xmlns:c16="http://schemas.microsoft.com/office/drawing/2014/chart" uri="{C3380CC4-5D6E-409C-BE32-E72D297353CC}">
              <c16:uniqueId val="{00000000-208B-4F0B-AC84-CECBCFE8FA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208B-4F0B-AC84-CECBCFE8FA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61" zoomScale="115" zoomScaleNormal="11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2" t="str">
        <f>データ!H6</f>
        <v>愛媛県　松山市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A1</v>
      </c>
      <c r="X8" s="80"/>
      <c r="Y8" s="80"/>
      <c r="Z8" s="80"/>
      <c r="AA8" s="80"/>
      <c r="AB8" s="80"/>
      <c r="AC8" s="80"/>
      <c r="AD8" s="80" t="str">
        <f>データ!$M$6</f>
        <v>その他</v>
      </c>
      <c r="AE8" s="80"/>
      <c r="AF8" s="80"/>
      <c r="AG8" s="80"/>
      <c r="AH8" s="80"/>
      <c r="AI8" s="80"/>
      <c r="AJ8" s="80"/>
      <c r="AK8" s="4"/>
      <c r="AL8" s="68">
        <f>データ!$R$6</f>
        <v>511310</v>
      </c>
      <c r="AM8" s="68"/>
      <c r="AN8" s="68"/>
      <c r="AO8" s="68"/>
      <c r="AP8" s="68"/>
      <c r="AQ8" s="68"/>
      <c r="AR8" s="68"/>
      <c r="AS8" s="68"/>
      <c r="AT8" s="64">
        <f>データ!$S$6</f>
        <v>429.4</v>
      </c>
      <c r="AU8" s="65"/>
      <c r="AV8" s="65"/>
      <c r="AW8" s="65"/>
      <c r="AX8" s="65"/>
      <c r="AY8" s="65"/>
      <c r="AZ8" s="65"/>
      <c r="BA8" s="65"/>
      <c r="BB8" s="67">
        <f>データ!$T$6</f>
        <v>1190.75</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c r="A10" s="2"/>
      <c r="B10" s="64" t="str">
        <f>データ!$N$6</f>
        <v>-</v>
      </c>
      <c r="C10" s="65"/>
      <c r="D10" s="65"/>
      <c r="E10" s="65"/>
      <c r="F10" s="65"/>
      <c r="G10" s="65"/>
      <c r="H10" s="65"/>
      <c r="I10" s="64">
        <f>データ!$O$6</f>
        <v>86.58</v>
      </c>
      <c r="J10" s="65"/>
      <c r="K10" s="65"/>
      <c r="L10" s="65"/>
      <c r="M10" s="65"/>
      <c r="N10" s="65"/>
      <c r="O10" s="66"/>
      <c r="P10" s="67">
        <f>データ!$P$6</f>
        <v>93.92</v>
      </c>
      <c r="Q10" s="67"/>
      <c r="R10" s="67"/>
      <c r="S10" s="67"/>
      <c r="T10" s="67"/>
      <c r="U10" s="67"/>
      <c r="V10" s="67"/>
      <c r="W10" s="68">
        <f>データ!$Q$6</f>
        <v>2795</v>
      </c>
      <c r="X10" s="68"/>
      <c r="Y10" s="68"/>
      <c r="Z10" s="68"/>
      <c r="AA10" s="68"/>
      <c r="AB10" s="68"/>
      <c r="AC10" s="68"/>
      <c r="AD10" s="2"/>
      <c r="AE10" s="2"/>
      <c r="AF10" s="2"/>
      <c r="AG10" s="2"/>
      <c r="AH10" s="4"/>
      <c r="AI10" s="4"/>
      <c r="AJ10" s="4"/>
      <c r="AK10" s="4"/>
      <c r="AL10" s="68">
        <f>データ!$U$6</f>
        <v>478823</v>
      </c>
      <c r="AM10" s="68"/>
      <c r="AN10" s="68"/>
      <c r="AO10" s="68"/>
      <c r="AP10" s="68"/>
      <c r="AQ10" s="68"/>
      <c r="AR10" s="68"/>
      <c r="AS10" s="68"/>
      <c r="AT10" s="64">
        <f>データ!$V$6</f>
        <v>131.91999999999999</v>
      </c>
      <c r="AU10" s="65"/>
      <c r="AV10" s="65"/>
      <c r="AW10" s="65"/>
      <c r="AX10" s="65"/>
      <c r="AY10" s="65"/>
      <c r="AZ10" s="65"/>
      <c r="BA10" s="65"/>
      <c r="BB10" s="67">
        <f>データ!$W$6</f>
        <v>3629.65</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9" t="s">
        <v>112</v>
      </c>
      <c r="BM16" s="60"/>
      <c r="BN16" s="60"/>
      <c r="BO16" s="60"/>
      <c r="BP16" s="60"/>
      <c r="BQ16" s="60"/>
      <c r="BR16" s="60"/>
      <c r="BS16" s="60"/>
      <c r="BT16" s="60"/>
      <c r="BU16" s="60"/>
      <c r="BV16" s="60"/>
      <c r="BW16" s="60"/>
      <c r="BX16" s="60"/>
      <c r="BY16" s="60"/>
      <c r="BZ16" s="6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9"/>
      <c r="BM17" s="60"/>
      <c r="BN17" s="60"/>
      <c r="BO17" s="60"/>
      <c r="BP17" s="60"/>
      <c r="BQ17" s="60"/>
      <c r="BR17" s="60"/>
      <c r="BS17" s="60"/>
      <c r="BT17" s="60"/>
      <c r="BU17" s="60"/>
      <c r="BV17" s="60"/>
      <c r="BW17" s="60"/>
      <c r="BX17" s="60"/>
      <c r="BY17" s="60"/>
      <c r="BZ17" s="6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9"/>
      <c r="BM18" s="60"/>
      <c r="BN18" s="60"/>
      <c r="BO18" s="60"/>
      <c r="BP18" s="60"/>
      <c r="BQ18" s="60"/>
      <c r="BR18" s="60"/>
      <c r="BS18" s="60"/>
      <c r="BT18" s="60"/>
      <c r="BU18" s="60"/>
      <c r="BV18" s="60"/>
      <c r="BW18" s="60"/>
      <c r="BX18" s="60"/>
      <c r="BY18" s="60"/>
      <c r="BZ18" s="6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9"/>
      <c r="BM19" s="60"/>
      <c r="BN19" s="60"/>
      <c r="BO19" s="60"/>
      <c r="BP19" s="60"/>
      <c r="BQ19" s="60"/>
      <c r="BR19" s="60"/>
      <c r="BS19" s="60"/>
      <c r="BT19" s="60"/>
      <c r="BU19" s="60"/>
      <c r="BV19" s="60"/>
      <c r="BW19" s="60"/>
      <c r="BX19" s="60"/>
      <c r="BY19" s="60"/>
      <c r="BZ19" s="6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9"/>
      <c r="BM20" s="60"/>
      <c r="BN20" s="60"/>
      <c r="BO20" s="60"/>
      <c r="BP20" s="60"/>
      <c r="BQ20" s="60"/>
      <c r="BR20" s="60"/>
      <c r="BS20" s="60"/>
      <c r="BT20" s="60"/>
      <c r="BU20" s="60"/>
      <c r="BV20" s="60"/>
      <c r="BW20" s="60"/>
      <c r="BX20" s="60"/>
      <c r="BY20" s="60"/>
      <c r="BZ20" s="6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9"/>
      <c r="BM21" s="60"/>
      <c r="BN21" s="60"/>
      <c r="BO21" s="60"/>
      <c r="BP21" s="60"/>
      <c r="BQ21" s="60"/>
      <c r="BR21" s="60"/>
      <c r="BS21" s="60"/>
      <c r="BT21" s="60"/>
      <c r="BU21" s="60"/>
      <c r="BV21" s="60"/>
      <c r="BW21" s="60"/>
      <c r="BX21" s="60"/>
      <c r="BY21" s="60"/>
      <c r="BZ21" s="6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9"/>
      <c r="BM22" s="60"/>
      <c r="BN22" s="60"/>
      <c r="BO22" s="60"/>
      <c r="BP22" s="60"/>
      <c r="BQ22" s="60"/>
      <c r="BR22" s="60"/>
      <c r="BS22" s="60"/>
      <c r="BT22" s="60"/>
      <c r="BU22" s="60"/>
      <c r="BV22" s="60"/>
      <c r="BW22" s="60"/>
      <c r="BX22" s="60"/>
      <c r="BY22" s="60"/>
      <c r="BZ22" s="6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9"/>
      <c r="BM23" s="60"/>
      <c r="BN23" s="60"/>
      <c r="BO23" s="60"/>
      <c r="BP23" s="60"/>
      <c r="BQ23" s="60"/>
      <c r="BR23" s="60"/>
      <c r="BS23" s="60"/>
      <c r="BT23" s="60"/>
      <c r="BU23" s="60"/>
      <c r="BV23" s="60"/>
      <c r="BW23" s="60"/>
      <c r="BX23" s="60"/>
      <c r="BY23" s="60"/>
      <c r="BZ23" s="6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9"/>
      <c r="BM24" s="60"/>
      <c r="BN24" s="60"/>
      <c r="BO24" s="60"/>
      <c r="BP24" s="60"/>
      <c r="BQ24" s="60"/>
      <c r="BR24" s="60"/>
      <c r="BS24" s="60"/>
      <c r="BT24" s="60"/>
      <c r="BU24" s="60"/>
      <c r="BV24" s="60"/>
      <c r="BW24" s="60"/>
      <c r="BX24" s="60"/>
      <c r="BY24" s="60"/>
      <c r="BZ24" s="6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9"/>
      <c r="BM25" s="60"/>
      <c r="BN25" s="60"/>
      <c r="BO25" s="60"/>
      <c r="BP25" s="60"/>
      <c r="BQ25" s="60"/>
      <c r="BR25" s="60"/>
      <c r="BS25" s="60"/>
      <c r="BT25" s="60"/>
      <c r="BU25" s="60"/>
      <c r="BV25" s="60"/>
      <c r="BW25" s="60"/>
      <c r="BX25" s="60"/>
      <c r="BY25" s="60"/>
      <c r="BZ25" s="6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9"/>
      <c r="BM26" s="60"/>
      <c r="BN26" s="60"/>
      <c r="BO26" s="60"/>
      <c r="BP26" s="60"/>
      <c r="BQ26" s="60"/>
      <c r="BR26" s="60"/>
      <c r="BS26" s="60"/>
      <c r="BT26" s="60"/>
      <c r="BU26" s="60"/>
      <c r="BV26" s="60"/>
      <c r="BW26" s="60"/>
      <c r="BX26" s="60"/>
      <c r="BY26" s="60"/>
      <c r="BZ26" s="6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9"/>
      <c r="BM27" s="60"/>
      <c r="BN27" s="60"/>
      <c r="BO27" s="60"/>
      <c r="BP27" s="60"/>
      <c r="BQ27" s="60"/>
      <c r="BR27" s="60"/>
      <c r="BS27" s="60"/>
      <c r="BT27" s="60"/>
      <c r="BU27" s="60"/>
      <c r="BV27" s="60"/>
      <c r="BW27" s="60"/>
      <c r="BX27" s="60"/>
      <c r="BY27" s="60"/>
      <c r="BZ27" s="6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9"/>
      <c r="BM28" s="60"/>
      <c r="BN28" s="60"/>
      <c r="BO28" s="60"/>
      <c r="BP28" s="60"/>
      <c r="BQ28" s="60"/>
      <c r="BR28" s="60"/>
      <c r="BS28" s="60"/>
      <c r="BT28" s="60"/>
      <c r="BU28" s="60"/>
      <c r="BV28" s="60"/>
      <c r="BW28" s="60"/>
      <c r="BX28" s="60"/>
      <c r="BY28" s="60"/>
      <c r="BZ28" s="6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9"/>
      <c r="BM29" s="60"/>
      <c r="BN29" s="60"/>
      <c r="BO29" s="60"/>
      <c r="BP29" s="60"/>
      <c r="BQ29" s="60"/>
      <c r="BR29" s="60"/>
      <c r="BS29" s="60"/>
      <c r="BT29" s="60"/>
      <c r="BU29" s="60"/>
      <c r="BV29" s="60"/>
      <c r="BW29" s="60"/>
      <c r="BX29" s="60"/>
      <c r="BY29" s="60"/>
      <c r="BZ29" s="6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9"/>
      <c r="BM30" s="60"/>
      <c r="BN30" s="60"/>
      <c r="BO30" s="60"/>
      <c r="BP30" s="60"/>
      <c r="BQ30" s="60"/>
      <c r="BR30" s="60"/>
      <c r="BS30" s="60"/>
      <c r="BT30" s="60"/>
      <c r="BU30" s="60"/>
      <c r="BV30" s="60"/>
      <c r="BW30" s="60"/>
      <c r="BX30" s="60"/>
      <c r="BY30" s="60"/>
      <c r="BZ30" s="6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9"/>
      <c r="BM31" s="60"/>
      <c r="BN31" s="60"/>
      <c r="BO31" s="60"/>
      <c r="BP31" s="60"/>
      <c r="BQ31" s="60"/>
      <c r="BR31" s="60"/>
      <c r="BS31" s="60"/>
      <c r="BT31" s="60"/>
      <c r="BU31" s="60"/>
      <c r="BV31" s="60"/>
      <c r="BW31" s="60"/>
      <c r="BX31" s="60"/>
      <c r="BY31" s="60"/>
      <c r="BZ31" s="6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9"/>
      <c r="BM32" s="60"/>
      <c r="BN32" s="60"/>
      <c r="BO32" s="60"/>
      <c r="BP32" s="60"/>
      <c r="BQ32" s="60"/>
      <c r="BR32" s="60"/>
      <c r="BS32" s="60"/>
      <c r="BT32" s="60"/>
      <c r="BU32" s="60"/>
      <c r="BV32" s="60"/>
      <c r="BW32" s="60"/>
      <c r="BX32" s="60"/>
      <c r="BY32" s="60"/>
      <c r="BZ32" s="6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9"/>
      <c r="BM33" s="60"/>
      <c r="BN33" s="60"/>
      <c r="BO33" s="60"/>
      <c r="BP33" s="60"/>
      <c r="BQ33" s="60"/>
      <c r="BR33" s="60"/>
      <c r="BS33" s="60"/>
      <c r="BT33" s="60"/>
      <c r="BU33" s="60"/>
      <c r="BV33" s="60"/>
      <c r="BW33" s="60"/>
      <c r="BX33" s="60"/>
      <c r="BY33" s="60"/>
      <c r="BZ33" s="61"/>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9"/>
      <c r="BM36" s="60"/>
      <c r="BN36" s="60"/>
      <c r="BO36" s="60"/>
      <c r="BP36" s="60"/>
      <c r="BQ36" s="60"/>
      <c r="BR36" s="60"/>
      <c r="BS36" s="60"/>
      <c r="BT36" s="60"/>
      <c r="BU36" s="60"/>
      <c r="BV36" s="60"/>
      <c r="BW36" s="60"/>
      <c r="BX36" s="60"/>
      <c r="BY36" s="60"/>
      <c r="BZ36" s="6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9"/>
      <c r="BM37" s="60"/>
      <c r="BN37" s="60"/>
      <c r="BO37" s="60"/>
      <c r="BP37" s="60"/>
      <c r="BQ37" s="60"/>
      <c r="BR37" s="60"/>
      <c r="BS37" s="60"/>
      <c r="BT37" s="60"/>
      <c r="BU37" s="60"/>
      <c r="BV37" s="60"/>
      <c r="BW37" s="60"/>
      <c r="BX37" s="60"/>
      <c r="BY37" s="60"/>
      <c r="BZ37" s="6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9"/>
      <c r="BM38" s="60"/>
      <c r="BN38" s="60"/>
      <c r="BO38" s="60"/>
      <c r="BP38" s="60"/>
      <c r="BQ38" s="60"/>
      <c r="BR38" s="60"/>
      <c r="BS38" s="60"/>
      <c r="BT38" s="60"/>
      <c r="BU38" s="60"/>
      <c r="BV38" s="60"/>
      <c r="BW38" s="60"/>
      <c r="BX38" s="60"/>
      <c r="BY38" s="60"/>
      <c r="BZ38" s="6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9"/>
      <c r="BM39" s="60"/>
      <c r="BN39" s="60"/>
      <c r="BO39" s="60"/>
      <c r="BP39" s="60"/>
      <c r="BQ39" s="60"/>
      <c r="BR39" s="60"/>
      <c r="BS39" s="60"/>
      <c r="BT39" s="60"/>
      <c r="BU39" s="60"/>
      <c r="BV39" s="60"/>
      <c r="BW39" s="60"/>
      <c r="BX39" s="60"/>
      <c r="BY39" s="60"/>
      <c r="BZ39" s="6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9"/>
      <c r="BM40" s="60"/>
      <c r="BN40" s="60"/>
      <c r="BO40" s="60"/>
      <c r="BP40" s="60"/>
      <c r="BQ40" s="60"/>
      <c r="BR40" s="60"/>
      <c r="BS40" s="60"/>
      <c r="BT40" s="60"/>
      <c r="BU40" s="60"/>
      <c r="BV40" s="60"/>
      <c r="BW40" s="60"/>
      <c r="BX40" s="60"/>
      <c r="BY40" s="60"/>
      <c r="BZ40" s="6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9"/>
      <c r="BM41" s="60"/>
      <c r="BN41" s="60"/>
      <c r="BO41" s="60"/>
      <c r="BP41" s="60"/>
      <c r="BQ41" s="60"/>
      <c r="BR41" s="60"/>
      <c r="BS41" s="60"/>
      <c r="BT41" s="60"/>
      <c r="BU41" s="60"/>
      <c r="BV41" s="60"/>
      <c r="BW41" s="60"/>
      <c r="BX41" s="60"/>
      <c r="BY41" s="60"/>
      <c r="BZ41" s="6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9"/>
      <c r="BM42" s="60"/>
      <c r="BN42" s="60"/>
      <c r="BO42" s="60"/>
      <c r="BP42" s="60"/>
      <c r="BQ42" s="60"/>
      <c r="BR42" s="60"/>
      <c r="BS42" s="60"/>
      <c r="BT42" s="60"/>
      <c r="BU42" s="60"/>
      <c r="BV42" s="60"/>
      <c r="BW42" s="60"/>
      <c r="BX42" s="60"/>
      <c r="BY42" s="60"/>
      <c r="BZ42" s="6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9"/>
      <c r="BM43" s="60"/>
      <c r="BN43" s="60"/>
      <c r="BO43" s="60"/>
      <c r="BP43" s="60"/>
      <c r="BQ43" s="60"/>
      <c r="BR43" s="60"/>
      <c r="BS43" s="60"/>
      <c r="BT43" s="60"/>
      <c r="BU43" s="60"/>
      <c r="BV43" s="60"/>
      <c r="BW43" s="60"/>
      <c r="BX43" s="60"/>
      <c r="BY43" s="60"/>
      <c r="BZ43" s="6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9"/>
      <c r="BM44" s="60"/>
      <c r="BN44" s="60"/>
      <c r="BO44" s="60"/>
      <c r="BP44" s="60"/>
      <c r="BQ44" s="60"/>
      <c r="BR44" s="60"/>
      <c r="BS44" s="60"/>
      <c r="BT44" s="60"/>
      <c r="BU44" s="60"/>
      <c r="BV44" s="60"/>
      <c r="BW44" s="60"/>
      <c r="BX44" s="60"/>
      <c r="BY44" s="60"/>
      <c r="BZ44" s="6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9" t="s">
        <v>111</v>
      </c>
      <c r="BM47" s="60"/>
      <c r="BN47" s="60"/>
      <c r="BO47" s="60"/>
      <c r="BP47" s="60"/>
      <c r="BQ47" s="60"/>
      <c r="BR47" s="60"/>
      <c r="BS47" s="60"/>
      <c r="BT47" s="60"/>
      <c r="BU47" s="60"/>
      <c r="BV47" s="60"/>
      <c r="BW47" s="60"/>
      <c r="BX47" s="60"/>
      <c r="BY47" s="60"/>
      <c r="BZ47" s="6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9"/>
      <c r="BM48" s="60"/>
      <c r="BN48" s="60"/>
      <c r="BO48" s="60"/>
      <c r="BP48" s="60"/>
      <c r="BQ48" s="60"/>
      <c r="BR48" s="60"/>
      <c r="BS48" s="60"/>
      <c r="BT48" s="60"/>
      <c r="BU48" s="60"/>
      <c r="BV48" s="60"/>
      <c r="BW48" s="60"/>
      <c r="BX48" s="60"/>
      <c r="BY48" s="60"/>
      <c r="BZ48" s="6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9"/>
      <c r="BM49" s="60"/>
      <c r="BN49" s="60"/>
      <c r="BO49" s="60"/>
      <c r="BP49" s="60"/>
      <c r="BQ49" s="60"/>
      <c r="BR49" s="60"/>
      <c r="BS49" s="60"/>
      <c r="BT49" s="60"/>
      <c r="BU49" s="60"/>
      <c r="BV49" s="60"/>
      <c r="BW49" s="60"/>
      <c r="BX49" s="60"/>
      <c r="BY49" s="60"/>
      <c r="BZ49" s="6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9"/>
      <c r="BM50" s="60"/>
      <c r="BN50" s="60"/>
      <c r="BO50" s="60"/>
      <c r="BP50" s="60"/>
      <c r="BQ50" s="60"/>
      <c r="BR50" s="60"/>
      <c r="BS50" s="60"/>
      <c r="BT50" s="60"/>
      <c r="BU50" s="60"/>
      <c r="BV50" s="60"/>
      <c r="BW50" s="60"/>
      <c r="BX50" s="60"/>
      <c r="BY50" s="60"/>
      <c r="BZ50" s="6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9"/>
      <c r="BM51" s="60"/>
      <c r="BN51" s="60"/>
      <c r="BO51" s="60"/>
      <c r="BP51" s="60"/>
      <c r="BQ51" s="60"/>
      <c r="BR51" s="60"/>
      <c r="BS51" s="60"/>
      <c r="BT51" s="60"/>
      <c r="BU51" s="60"/>
      <c r="BV51" s="60"/>
      <c r="BW51" s="60"/>
      <c r="BX51" s="60"/>
      <c r="BY51" s="60"/>
      <c r="BZ51" s="6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9"/>
      <c r="BM52" s="60"/>
      <c r="BN52" s="60"/>
      <c r="BO52" s="60"/>
      <c r="BP52" s="60"/>
      <c r="BQ52" s="60"/>
      <c r="BR52" s="60"/>
      <c r="BS52" s="60"/>
      <c r="BT52" s="60"/>
      <c r="BU52" s="60"/>
      <c r="BV52" s="60"/>
      <c r="BW52" s="60"/>
      <c r="BX52" s="60"/>
      <c r="BY52" s="60"/>
      <c r="BZ52" s="6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9"/>
      <c r="BM53" s="60"/>
      <c r="BN53" s="60"/>
      <c r="BO53" s="60"/>
      <c r="BP53" s="60"/>
      <c r="BQ53" s="60"/>
      <c r="BR53" s="60"/>
      <c r="BS53" s="60"/>
      <c r="BT53" s="60"/>
      <c r="BU53" s="60"/>
      <c r="BV53" s="60"/>
      <c r="BW53" s="60"/>
      <c r="BX53" s="60"/>
      <c r="BY53" s="60"/>
      <c r="BZ53" s="6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9"/>
      <c r="BM54" s="60"/>
      <c r="BN54" s="60"/>
      <c r="BO54" s="60"/>
      <c r="BP54" s="60"/>
      <c r="BQ54" s="60"/>
      <c r="BR54" s="60"/>
      <c r="BS54" s="60"/>
      <c r="BT54" s="60"/>
      <c r="BU54" s="60"/>
      <c r="BV54" s="60"/>
      <c r="BW54" s="60"/>
      <c r="BX54" s="60"/>
      <c r="BY54" s="60"/>
      <c r="BZ54" s="6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9"/>
      <c r="BM55" s="60"/>
      <c r="BN55" s="60"/>
      <c r="BO55" s="60"/>
      <c r="BP55" s="60"/>
      <c r="BQ55" s="60"/>
      <c r="BR55" s="60"/>
      <c r="BS55" s="60"/>
      <c r="BT55" s="60"/>
      <c r="BU55" s="60"/>
      <c r="BV55" s="60"/>
      <c r="BW55" s="60"/>
      <c r="BX55" s="60"/>
      <c r="BY55" s="60"/>
      <c r="BZ55" s="61"/>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9"/>
      <c r="BM60" s="60"/>
      <c r="BN60" s="60"/>
      <c r="BO60" s="60"/>
      <c r="BP60" s="60"/>
      <c r="BQ60" s="60"/>
      <c r="BR60" s="60"/>
      <c r="BS60" s="60"/>
      <c r="BT60" s="60"/>
      <c r="BU60" s="60"/>
      <c r="BV60" s="60"/>
      <c r="BW60" s="60"/>
      <c r="BX60" s="60"/>
      <c r="BY60" s="60"/>
      <c r="BZ60" s="6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9"/>
      <c r="BM61" s="60"/>
      <c r="BN61" s="60"/>
      <c r="BO61" s="60"/>
      <c r="BP61" s="60"/>
      <c r="BQ61" s="60"/>
      <c r="BR61" s="60"/>
      <c r="BS61" s="60"/>
      <c r="BT61" s="60"/>
      <c r="BU61" s="60"/>
      <c r="BV61" s="60"/>
      <c r="BW61" s="60"/>
      <c r="BX61" s="60"/>
      <c r="BY61" s="60"/>
      <c r="BZ61" s="6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9"/>
      <c r="BM62" s="60"/>
      <c r="BN62" s="60"/>
      <c r="BO62" s="60"/>
      <c r="BP62" s="60"/>
      <c r="BQ62" s="60"/>
      <c r="BR62" s="60"/>
      <c r="BS62" s="60"/>
      <c r="BT62" s="60"/>
      <c r="BU62" s="60"/>
      <c r="BV62" s="60"/>
      <c r="BW62" s="60"/>
      <c r="BX62" s="60"/>
      <c r="BY62" s="60"/>
      <c r="BZ62" s="6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9"/>
      <c r="BM63" s="60"/>
      <c r="BN63" s="60"/>
      <c r="BO63" s="60"/>
      <c r="BP63" s="60"/>
      <c r="BQ63" s="60"/>
      <c r="BR63" s="60"/>
      <c r="BS63" s="60"/>
      <c r="BT63" s="60"/>
      <c r="BU63" s="60"/>
      <c r="BV63" s="60"/>
      <c r="BW63" s="60"/>
      <c r="BX63" s="60"/>
      <c r="BY63" s="60"/>
      <c r="BZ63" s="6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113</v>
      </c>
      <c r="BM66" s="93"/>
      <c r="BN66" s="93"/>
      <c r="BO66" s="93"/>
      <c r="BP66" s="93"/>
      <c r="BQ66" s="93"/>
      <c r="BR66" s="93"/>
      <c r="BS66" s="93"/>
      <c r="BT66" s="93"/>
      <c r="BU66" s="93"/>
      <c r="BV66" s="93"/>
      <c r="BW66" s="93"/>
      <c r="BX66" s="93"/>
      <c r="BY66" s="93"/>
      <c r="BZ66" s="94"/>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83xZcYl+5hi1Yp5F0xqRpCUGylruBb2nUdcu5hr5Hta4xcr5sNukTUCv7uuLNTyttvNC6GPsSmzsGAoceLVyPw==" saltValue="XStFr3IoHydRn858rThQ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382019</v>
      </c>
      <c r="D6" s="34">
        <f t="shared" si="3"/>
        <v>46</v>
      </c>
      <c r="E6" s="34">
        <f t="shared" si="3"/>
        <v>1</v>
      </c>
      <c r="F6" s="34">
        <f t="shared" si="3"/>
        <v>0</v>
      </c>
      <c r="G6" s="34">
        <f t="shared" si="3"/>
        <v>1</v>
      </c>
      <c r="H6" s="34" t="str">
        <f t="shared" si="3"/>
        <v>愛媛県　松山市</v>
      </c>
      <c r="I6" s="34" t="str">
        <f t="shared" si="3"/>
        <v>法適用</v>
      </c>
      <c r="J6" s="34" t="str">
        <f t="shared" si="3"/>
        <v>水道事業</v>
      </c>
      <c r="K6" s="34" t="str">
        <f t="shared" si="3"/>
        <v>末端給水事業</v>
      </c>
      <c r="L6" s="34" t="str">
        <f t="shared" si="3"/>
        <v>A1</v>
      </c>
      <c r="M6" s="34" t="str">
        <f t="shared" si="3"/>
        <v>その他</v>
      </c>
      <c r="N6" s="35" t="str">
        <f t="shared" si="3"/>
        <v>-</v>
      </c>
      <c r="O6" s="35">
        <f t="shared" si="3"/>
        <v>86.58</v>
      </c>
      <c r="P6" s="35">
        <f t="shared" si="3"/>
        <v>93.92</v>
      </c>
      <c r="Q6" s="35">
        <f t="shared" si="3"/>
        <v>2795</v>
      </c>
      <c r="R6" s="35">
        <f t="shared" si="3"/>
        <v>511310</v>
      </c>
      <c r="S6" s="35">
        <f t="shared" si="3"/>
        <v>429.4</v>
      </c>
      <c r="T6" s="35">
        <f t="shared" si="3"/>
        <v>1190.75</v>
      </c>
      <c r="U6" s="35">
        <f t="shared" si="3"/>
        <v>478823</v>
      </c>
      <c r="V6" s="35">
        <f t="shared" si="3"/>
        <v>131.91999999999999</v>
      </c>
      <c r="W6" s="35">
        <f t="shared" si="3"/>
        <v>3629.65</v>
      </c>
      <c r="X6" s="36">
        <f>IF(X7="",NA(),X7)</f>
        <v>132.76</v>
      </c>
      <c r="Y6" s="36">
        <f t="shared" ref="Y6:AG6" si="4">IF(Y7="",NA(),Y7)</f>
        <v>127.83</v>
      </c>
      <c r="Z6" s="36">
        <f t="shared" si="4"/>
        <v>126.63</v>
      </c>
      <c r="AA6" s="36">
        <f t="shared" si="4"/>
        <v>125.28</v>
      </c>
      <c r="AB6" s="36">
        <f t="shared" si="4"/>
        <v>123.73</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958.89</v>
      </c>
      <c r="AU6" s="36">
        <f t="shared" ref="AU6:BC6" si="6">IF(AU7="",NA(),AU7)</f>
        <v>654.29</v>
      </c>
      <c r="AV6" s="36">
        <f t="shared" si="6"/>
        <v>905.09</v>
      </c>
      <c r="AW6" s="36">
        <f t="shared" si="6"/>
        <v>574.55999999999995</v>
      </c>
      <c r="AX6" s="36">
        <f t="shared" si="6"/>
        <v>557.95000000000005</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151.35</v>
      </c>
      <c r="BF6" s="36">
        <f t="shared" ref="BF6:BN6" si="7">IF(BF7="",NA(),BF7)</f>
        <v>142.18</v>
      </c>
      <c r="BG6" s="36">
        <f t="shared" si="7"/>
        <v>133.66</v>
      </c>
      <c r="BH6" s="36">
        <f t="shared" si="7"/>
        <v>132.6</v>
      </c>
      <c r="BI6" s="36">
        <f t="shared" si="7"/>
        <v>148.09</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130.05000000000001</v>
      </c>
      <c r="BQ6" s="36">
        <f t="shared" ref="BQ6:BY6" si="8">IF(BQ7="",NA(),BQ7)</f>
        <v>125.43</v>
      </c>
      <c r="BR6" s="36">
        <f t="shared" si="8"/>
        <v>123.66</v>
      </c>
      <c r="BS6" s="36">
        <f t="shared" si="8"/>
        <v>121.81</v>
      </c>
      <c r="BT6" s="36">
        <f t="shared" si="8"/>
        <v>120.86</v>
      </c>
      <c r="BU6" s="36">
        <f t="shared" si="8"/>
        <v>108.81</v>
      </c>
      <c r="BV6" s="36">
        <f t="shared" si="8"/>
        <v>110.87</v>
      </c>
      <c r="BW6" s="36">
        <f t="shared" si="8"/>
        <v>110.3</v>
      </c>
      <c r="BX6" s="36">
        <f t="shared" si="8"/>
        <v>109.12</v>
      </c>
      <c r="BY6" s="36">
        <f t="shared" si="8"/>
        <v>107.42</v>
      </c>
      <c r="BZ6" s="35" t="str">
        <f>IF(BZ7="","",IF(BZ7="-","【-】","【"&amp;SUBSTITUTE(TEXT(BZ7,"#,##0.00"),"-","△")&amp;"】"))</f>
        <v>【103.24】</v>
      </c>
      <c r="CA6" s="36">
        <f>IF(CA7="",NA(),CA7)</f>
        <v>124.76</v>
      </c>
      <c r="CB6" s="36">
        <f t="shared" ref="CB6:CJ6" si="9">IF(CB7="",NA(),CB7)</f>
        <v>129.85</v>
      </c>
      <c r="CC6" s="36">
        <f t="shared" si="9"/>
        <v>131.76</v>
      </c>
      <c r="CD6" s="36">
        <f t="shared" si="9"/>
        <v>133.52000000000001</v>
      </c>
      <c r="CE6" s="36">
        <f t="shared" si="9"/>
        <v>134.25</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66.41</v>
      </c>
      <c r="CM6" s="36">
        <f t="shared" ref="CM6:CU6" si="10">IF(CM7="",NA(),CM7)</f>
        <v>66.989999999999995</v>
      </c>
      <c r="CN6" s="36">
        <f t="shared" si="10"/>
        <v>67.12</v>
      </c>
      <c r="CO6" s="36">
        <f t="shared" si="10"/>
        <v>67</v>
      </c>
      <c r="CP6" s="36">
        <f t="shared" si="10"/>
        <v>66.41</v>
      </c>
      <c r="CQ6" s="36">
        <f t="shared" si="10"/>
        <v>63.03</v>
      </c>
      <c r="CR6" s="36">
        <f t="shared" si="10"/>
        <v>63.18</v>
      </c>
      <c r="CS6" s="36">
        <f t="shared" si="10"/>
        <v>63.54</v>
      </c>
      <c r="CT6" s="36">
        <f t="shared" si="10"/>
        <v>63.53</v>
      </c>
      <c r="CU6" s="36">
        <f t="shared" si="10"/>
        <v>63.16</v>
      </c>
      <c r="CV6" s="35" t="str">
        <f>IF(CV7="","",IF(CV7="-","【-】","【"&amp;SUBSTITUTE(TEXT(CV7,"#,##0.00"),"-","△")&amp;"】"))</f>
        <v>【60.00】</v>
      </c>
      <c r="CW6" s="36">
        <f>IF(CW7="",NA(),CW7)</f>
        <v>95.33</v>
      </c>
      <c r="CX6" s="36">
        <f t="shared" ref="CX6:DF6" si="11">IF(CX7="",NA(),CX7)</f>
        <v>95.78</v>
      </c>
      <c r="CY6" s="36">
        <f t="shared" si="11"/>
        <v>95.4</v>
      </c>
      <c r="CZ6" s="36">
        <f t="shared" si="11"/>
        <v>95.33</v>
      </c>
      <c r="DA6" s="36">
        <f t="shared" si="11"/>
        <v>95.34</v>
      </c>
      <c r="DB6" s="36">
        <f t="shared" si="11"/>
        <v>91.21</v>
      </c>
      <c r="DC6" s="36">
        <f t="shared" si="11"/>
        <v>91.6</v>
      </c>
      <c r="DD6" s="36">
        <f t="shared" si="11"/>
        <v>91.48</v>
      </c>
      <c r="DE6" s="36">
        <f t="shared" si="11"/>
        <v>91.58</v>
      </c>
      <c r="DF6" s="36">
        <f t="shared" si="11"/>
        <v>91.48</v>
      </c>
      <c r="DG6" s="35" t="str">
        <f>IF(DG7="","",IF(DG7="-","【-】","【"&amp;SUBSTITUTE(TEXT(DG7,"#,##0.00"),"-","△")&amp;"】"))</f>
        <v>【89.80】</v>
      </c>
      <c r="DH6" s="36">
        <f>IF(DH7="",NA(),DH7)</f>
        <v>48.54</v>
      </c>
      <c r="DI6" s="36">
        <f t="shared" ref="DI6:DQ6" si="12">IF(DI7="",NA(),DI7)</f>
        <v>49.18</v>
      </c>
      <c r="DJ6" s="36">
        <f t="shared" si="12"/>
        <v>50.02</v>
      </c>
      <c r="DK6" s="36">
        <f t="shared" si="12"/>
        <v>50.66</v>
      </c>
      <c r="DL6" s="36">
        <f t="shared" si="12"/>
        <v>51.13</v>
      </c>
      <c r="DM6" s="36">
        <f t="shared" si="12"/>
        <v>48.41</v>
      </c>
      <c r="DN6" s="36">
        <f t="shared" si="12"/>
        <v>49.1</v>
      </c>
      <c r="DO6" s="36">
        <f t="shared" si="12"/>
        <v>49.66</v>
      </c>
      <c r="DP6" s="36">
        <f t="shared" si="12"/>
        <v>50.41</v>
      </c>
      <c r="DQ6" s="36">
        <f t="shared" si="12"/>
        <v>51.13</v>
      </c>
      <c r="DR6" s="35" t="str">
        <f>IF(DR7="","",IF(DR7="-","【-】","【"&amp;SUBSTITUTE(TEXT(DR7,"#,##0.00"),"-","△")&amp;"】"))</f>
        <v>【49.59】</v>
      </c>
      <c r="DS6" s="36">
        <f>IF(DS7="",NA(),DS7)</f>
        <v>8.65</v>
      </c>
      <c r="DT6" s="36">
        <f t="shared" ref="DT6:EB6" si="13">IF(DT7="",NA(),DT7)</f>
        <v>11.03</v>
      </c>
      <c r="DU6" s="36">
        <f t="shared" si="13"/>
        <v>10.16</v>
      </c>
      <c r="DV6" s="36">
        <f t="shared" si="13"/>
        <v>11.75</v>
      </c>
      <c r="DW6" s="36">
        <f t="shared" si="13"/>
        <v>12.69</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0.63</v>
      </c>
      <c r="EE6" s="36">
        <f t="shared" ref="EE6:EM6" si="14">IF(EE7="",NA(),EE7)</f>
        <v>1</v>
      </c>
      <c r="EF6" s="36">
        <f t="shared" si="14"/>
        <v>1.04</v>
      </c>
      <c r="EG6" s="36">
        <f t="shared" si="14"/>
        <v>0.87</v>
      </c>
      <c r="EH6" s="36">
        <f t="shared" si="14"/>
        <v>0.97</v>
      </c>
      <c r="EI6" s="36">
        <f t="shared" si="14"/>
        <v>0.74</v>
      </c>
      <c r="EJ6" s="36">
        <f t="shared" si="14"/>
        <v>0.73</v>
      </c>
      <c r="EK6" s="36">
        <f t="shared" si="14"/>
        <v>0.74</v>
      </c>
      <c r="EL6" s="36">
        <f t="shared" si="14"/>
        <v>0.75</v>
      </c>
      <c r="EM6" s="36">
        <f t="shared" si="14"/>
        <v>0.73</v>
      </c>
      <c r="EN6" s="35" t="str">
        <f>IF(EN7="","",IF(EN7="-","【-】","【"&amp;SUBSTITUTE(TEXT(EN7,"#,##0.00"),"-","△")&amp;"】"))</f>
        <v>【0.68】</v>
      </c>
    </row>
    <row r="7" spans="1:144" s="37" customFormat="1">
      <c r="A7" s="29"/>
      <c r="B7" s="38">
        <v>2019</v>
      </c>
      <c r="C7" s="38">
        <v>382019</v>
      </c>
      <c r="D7" s="38">
        <v>46</v>
      </c>
      <c r="E7" s="38">
        <v>1</v>
      </c>
      <c r="F7" s="38">
        <v>0</v>
      </c>
      <c r="G7" s="38">
        <v>1</v>
      </c>
      <c r="H7" s="38" t="s">
        <v>93</v>
      </c>
      <c r="I7" s="38" t="s">
        <v>94</v>
      </c>
      <c r="J7" s="38" t="s">
        <v>95</v>
      </c>
      <c r="K7" s="38" t="s">
        <v>96</v>
      </c>
      <c r="L7" s="38" t="s">
        <v>97</v>
      </c>
      <c r="M7" s="38" t="s">
        <v>98</v>
      </c>
      <c r="N7" s="39" t="s">
        <v>99</v>
      </c>
      <c r="O7" s="39">
        <v>86.58</v>
      </c>
      <c r="P7" s="39">
        <v>93.92</v>
      </c>
      <c r="Q7" s="39">
        <v>2795</v>
      </c>
      <c r="R7" s="39">
        <v>511310</v>
      </c>
      <c r="S7" s="39">
        <v>429.4</v>
      </c>
      <c r="T7" s="39">
        <v>1190.75</v>
      </c>
      <c r="U7" s="39">
        <v>478823</v>
      </c>
      <c r="V7" s="39">
        <v>131.91999999999999</v>
      </c>
      <c r="W7" s="39">
        <v>3629.65</v>
      </c>
      <c r="X7" s="39">
        <v>132.76</v>
      </c>
      <c r="Y7" s="39">
        <v>127.83</v>
      </c>
      <c r="Z7" s="39">
        <v>126.63</v>
      </c>
      <c r="AA7" s="39">
        <v>125.28</v>
      </c>
      <c r="AB7" s="39">
        <v>123.73</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958.89</v>
      </c>
      <c r="AU7" s="39">
        <v>654.29</v>
      </c>
      <c r="AV7" s="39">
        <v>905.09</v>
      </c>
      <c r="AW7" s="39">
        <v>574.55999999999995</v>
      </c>
      <c r="AX7" s="39">
        <v>557.95000000000005</v>
      </c>
      <c r="AY7" s="39">
        <v>241.71</v>
      </c>
      <c r="AZ7" s="39">
        <v>249.08</v>
      </c>
      <c r="BA7" s="39">
        <v>254.05</v>
      </c>
      <c r="BB7" s="39">
        <v>258.22000000000003</v>
      </c>
      <c r="BC7" s="39">
        <v>250.03</v>
      </c>
      <c r="BD7" s="39">
        <v>264.97000000000003</v>
      </c>
      <c r="BE7" s="39">
        <v>151.35</v>
      </c>
      <c r="BF7" s="39">
        <v>142.18</v>
      </c>
      <c r="BG7" s="39">
        <v>133.66</v>
      </c>
      <c r="BH7" s="39">
        <v>132.6</v>
      </c>
      <c r="BI7" s="39">
        <v>148.09</v>
      </c>
      <c r="BJ7" s="39">
        <v>274.14</v>
      </c>
      <c r="BK7" s="39">
        <v>266.66000000000003</v>
      </c>
      <c r="BL7" s="39">
        <v>258.63</v>
      </c>
      <c r="BM7" s="39">
        <v>255.12</v>
      </c>
      <c r="BN7" s="39">
        <v>254.19</v>
      </c>
      <c r="BO7" s="39">
        <v>266.61</v>
      </c>
      <c r="BP7" s="39">
        <v>130.05000000000001</v>
      </c>
      <c r="BQ7" s="39">
        <v>125.43</v>
      </c>
      <c r="BR7" s="39">
        <v>123.66</v>
      </c>
      <c r="BS7" s="39">
        <v>121.81</v>
      </c>
      <c r="BT7" s="39">
        <v>120.86</v>
      </c>
      <c r="BU7" s="39">
        <v>108.81</v>
      </c>
      <c r="BV7" s="39">
        <v>110.87</v>
      </c>
      <c r="BW7" s="39">
        <v>110.3</v>
      </c>
      <c r="BX7" s="39">
        <v>109.12</v>
      </c>
      <c r="BY7" s="39">
        <v>107.42</v>
      </c>
      <c r="BZ7" s="39">
        <v>103.24</v>
      </c>
      <c r="CA7" s="39">
        <v>124.76</v>
      </c>
      <c r="CB7" s="39">
        <v>129.85</v>
      </c>
      <c r="CC7" s="39">
        <v>131.76</v>
      </c>
      <c r="CD7" s="39">
        <v>133.52000000000001</v>
      </c>
      <c r="CE7" s="39">
        <v>134.25</v>
      </c>
      <c r="CF7" s="39">
        <v>152.94999999999999</v>
      </c>
      <c r="CG7" s="39">
        <v>150.54</v>
      </c>
      <c r="CH7" s="39">
        <v>151.85</v>
      </c>
      <c r="CI7" s="39">
        <v>153.88</v>
      </c>
      <c r="CJ7" s="39">
        <v>157.19</v>
      </c>
      <c r="CK7" s="39">
        <v>168.38</v>
      </c>
      <c r="CL7" s="39">
        <v>66.41</v>
      </c>
      <c r="CM7" s="39">
        <v>66.989999999999995</v>
      </c>
      <c r="CN7" s="39">
        <v>67.12</v>
      </c>
      <c r="CO7" s="39">
        <v>67</v>
      </c>
      <c r="CP7" s="39">
        <v>66.41</v>
      </c>
      <c r="CQ7" s="39">
        <v>63.03</v>
      </c>
      <c r="CR7" s="39">
        <v>63.18</v>
      </c>
      <c r="CS7" s="39">
        <v>63.54</v>
      </c>
      <c r="CT7" s="39">
        <v>63.53</v>
      </c>
      <c r="CU7" s="39">
        <v>63.16</v>
      </c>
      <c r="CV7" s="39">
        <v>60</v>
      </c>
      <c r="CW7" s="39">
        <v>95.33</v>
      </c>
      <c r="CX7" s="39">
        <v>95.78</v>
      </c>
      <c r="CY7" s="39">
        <v>95.4</v>
      </c>
      <c r="CZ7" s="39">
        <v>95.33</v>
      </c>
      <c r="DA7" s="39">
        <v>95.34</v>
      </c>
      <c r="DB7" s="39">
        <v>91.21</v>
      </c>
      <c r="DC7" s="39">
        <v>91.6</v>
      </c>
      <c r="DD7" s="39">
        <v>91.48</v>
      </c>
      <c r="DE7" s="39">
        <v>91.58</v>
      </c>
      <c r="DF7" s="39">
        <v>91.48</v>
      </c>
      <c r="DG7" s="39">
        <v>89.8</v>
      </c>
      <c r="DH7" s="39">
        <v>48.54</v>
      </c>
      <c r="DI7" s="39">
        <v>49.18</v>
      </c>
      <c r="DJ7" s="39">
        <v>50.02</v>
      </c>
      <c r="DK7" s="39">
        <v>50.66</v>
      </c>
      <c r="DL7" s="39">
        <v>51.13</v>
      </c>
      <c r="DM7" s="39">
        <v>48.41</v>
      </c>
      <c r="DN7" s="39">
        <v>49.1</v>
      </c>
      <c r="DO7" s="39">
        <v>49.66</v>
      </c>
      <c r="DP7" s="39">
        <v>50.41</v>
      </c>
      <c r="DQ7" s="39">
        <v>51.13</v>
      </c>
      <c r="DR7" s="39">
        <v>49.59</v>
      </c>
      <c r="DS7" s="39">
        <v>8.65</v>
      </c>
      <c r="DT7" s="39">
        <v>11.03</v>
      </c>
      <c r="DU7" s="39">
        <v>10.16</v>
      </c>
      <c r="DV7" s="39">
        <v>11.75</v>
      </c>
      <c r="DW7" s="39">
        <v>12.69</v>
      </c>
      <c r="DX7" s="39">
        <v>16.16</v>
      </c>
      <c r="DY7" s="39">
        <v>17.420000000000002</v>
      </c>
      <c r="DZ7" s="39">
        <v>18.940000000000001</v>
      </c>
      <c r="EA7" s="39">
        <v>20.36</v>
      </c>
      <c r="EB7" s="39">
        <v>22.41</v>
      </c>
      <c r="EC7" s="39">
        <v>19.440000000000001</v>
      </c>
      <c r="ED7" s="39">
        <v>0.63</v>
      </c>
      <c r="EE7" s="39">
        <v>1</v>
      </c>
      <c r="EF7" s="39">
        <v>1.04</v>
      </c>
      <c r="EG7" s="39">
        <v>0.87</v>
      </c>
      <c r="EH7" s="39">
        <v>0.97</v>
      </c>
      <c r="EI7" s="39">
        <v>0.74</v>
      </c>
      <c r="EJ7" s="39">
        <v>0.73</v>
      </c>
      <c r="EK7" s="39">
        <v>0.74</v>
      </c>
      <c r="EL7" s="39">
        <v>0.75</v>
      </c>
      <c r="EM7" s="39">
        <v>0.73</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nt504017</cp:lastModifiedBy>
  <cp:lastPrinted>2021-02-01T05:26:38Z</cp:lastPrinted>
  <dcterms:created xsi:type="dcterms:W3CDTF">2020-12-04T02:14:16Z</dcterms:created>
  <dcterms:modified xsi:type="dcterms:W3CDTF">2021-02-01T05:26:39Z</dcterms:modified>
  <cp:category/>
</cp:coreProperties>
</file>