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18 松野町\"/>
    </mc:Choice>
  </mc:AlternateContent>
  <workbookProtection workbookAlgorithmName="SHA-512" workbookHashValue="WF/FNJBqU/0avgIvu7983noIkEMJsQhV/qZ3JO9FcdyNr9B7vyS0wTfpRfBSA6ujUl/xaEsllZ1RVxXwKiALJA==" workbookSaltValue="v14weDMA3RVraa3LZAqqbg=="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<sst xmlns="http://schemas.openxmlformats.org/spreadsheetml/2006/main" count="225" uniqueCount="113">
  <si>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</si>
  <si>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</si>
  <si>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</si>
  <si>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</si>
  <si>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</si>
  <si>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</si>
  <si>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</si>
  <si>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</si>
  <si>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</si>
  <si>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</si>
  <si>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</si>
  <si>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</si>
  <si>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</si>
  <si>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</si>
  <si>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</si>
  <si>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</si>
  <si>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</si>
  <si>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</si>
  <si>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</si>
  <si>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</si>
  <si>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</si>
  <si>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</si>
  <si>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</si>
  <si>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</si>
  <si>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</si>
  <si>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</si>
  <si>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</si>
  <si>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</si>
  <si>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</si>
  <si>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</si>
  <si>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</si>
  <si>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</si>
  <si>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</si>
  <si>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</si>
  <si>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</si>
  <si>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</si>
  <si>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</si>
  <si>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</si>
  <si>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</si>
  <si>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</si>
  <si>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</si>
  <si>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</si>
  <si>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</si>
  <si>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</si>
  <si>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</si>
  <si>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</si>
  <si>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</si>
  <si>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</si>
  <si>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</si>
  <si>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</si>
  <si>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</si>
  <si>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</si>
  <si>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</si>
  <si>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</si>
  <si>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</si>
  <si>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</si>
  <si>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</si>
  <si>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</si>
  <si>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</si>
  <si>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</si>
  <si>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</si>
  <si>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</si>
  <si>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</si>
  <si>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</si>
  <si>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</si>
  <si>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</si>
  <si>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</si>
  <si>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</si>
  <si>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</si>
  <si>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</si>
  <si>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</si>
  <si>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</si>
  <si>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</si>
  <si>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</si>
  <si>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</si>
  <si>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</si>
  <si>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</si>
  <si>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</si>
  <si>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</si>
  <si>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</si>
  <si>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</si>
  <si>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</si>
  <si>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</si>
  <si>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</si>
  <si>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</si>
  <si>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</si>
  <si>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</si>
  <si>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</si>
  <si>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</si>
  <si>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</si>
  <si>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</si>
  <si>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</si>
  <si>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</si>
  <si>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</si>
  <si>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</si>
  <si>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</si>
  <si>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</si>
  <si>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松野町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</si>
  <si>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</si>
  <si>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</si>
  <si>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</si>
  <si>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</si>
  <si>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</si>
  <si>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</si>
  <si>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</si>
  <si>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</si>
  <si>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</si>
  <si>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</si>
  <si>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</si>
  <si>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</si>
  <si>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については、過去5年間、収支比率が100％以上となっており、黒字経営となっている。起債償還金については、類似団体平均値を大きく下回っているとともに、償還最大のピーク時が過ぎ減少傾向となっている。 また、人口は年々減少傾向であるが水道料金の収入額は最近横ばいとなっている。この理由としては、老人ホーム等の福祉施設が建設され、水道使用量が増加しているためである。現在の状況がしばらくは続くようであれば、当分の間は、水道料金の改定はしなくてもいいのではないかと考えているが、今後、管路更新事業を実施することとなれば、経営戦略を策定し水道料金の改定も視野にいれ計画する必要がある。</t>
    <rPh sb="58" eb="60">
      <t>ルイジ</t>
    </rPh>
    <rPh sb="60" eb="62">
      <t>ダンタイ</t>
    </rPh>
    <rPh sb="62" eb="65">
      <t>ヘイキンチ</t>
    </rPh>
    <rPh sb="66" eb="67">
      <t>オオ</t>
    </rPh>
    <rPh sb="69" eb="71">
      <t>シタマワ</t>
    </rPh>
    <rPh sb="94" eb="96">
      <t>ケイコウ</t>
    </rPh>
    <rPh sb="157" eb="159">
      <t>フクシ</t>
    </rPh>
    <rPh sb="261" eb="263">
      <t>ケイエイ</t>
    </rPh>
    <rPh sb="263" eb="265">
      <t>センリャク</t>
    </rPh>
    <rPh sb="266" eb="268">
      <t>サクテイ</t>
    </rPh>
    <phoneticPr fontId="4"/>
  </si>
  <si>
    <t xml:space="preserve">　本町の水道会計は比較的安定した経営となっている。しかしながら、施設に関しては老朽化が多く見られるため、耐震化を視野に入れた管路更新事業を早期に実施する必要性があるが、財源の確保、水道料金等の見直しなど検討課題が多く、事業の実施までにはかなりの時間を有するため、現状としては大規模な漏水調査を実施し施設の応急修繕にて対応しなければならない。
</t>
    <rPh sb="4" eb="6">
      <t>スイドウ</t>
    </rPh>
    <rPh sb="6" eb="8">
      <t>カイケイ</t>
    </rPh>
    <rPh sb="9" eb="12">
      <t>ヒカクテキ</t>
    </rPh>
    <rPh sb="12" eb="14">
      <t>アンテイ</t>
    </rPh>
    <rPh sb="16" eb="18">
      <t>ケイエイ</t>
    </rPh>
    <rPh sb="32" eb="34">
      <t>シセツ</t>
    </rPh>
    <rPh sb="35" eb="36">
      <t>カン</t>
    </rPh>
    <rPh sb="43" eb="44">
      <t>オオ</t>
    </rPh>
    <rPh sb="45" eb="46">
      <t>ミ</t>
    </rPh>
    <rPh sb="52" eb="55">
      <t>タイシンカ</t>
    </rPh>
    <rPh sb="56" eb="58">
      <t>シヤ</t>
    </rPh>
    <rPh sb="59" eb="60">
      <t>イ</t>
    </rPh>
    <rPh sb="62" eb="64">
      <t>カンロ</t>
    </rPh>
    <rPh sb="64" eb="66">
      <t>コウシン</t>
    </rPh>
    <rPh sb="66" eb="68">
      <t>ジギョウ</t>
    </rPh>
    <rPh sb="69" eb="71">
      <t>ソウキ</t>
    </rPh>
    <rPh sb="72" eb="74">
      <t>ジッシ</t>
    </rPh>
    <rPh sb="76" eb="79">
      <t>ヒツヨウセイ</t>
    </rPh>
    <rPh sb="101" eb="103">
      <t>ケントウ</t>
    </rPh>
    <rPh sb="103" eb="105">
      <t>カダイ</t>
    </rPh>
    <rPh sb="106" eb="107">
      <t>オオ</t>
    </rPh>
    <rPh sb="109" eb="111">
      <t>ジギョウ</t>
    </rPh>
    <rPh sb="112" eb="114">
      <t>ジッシ</t>
    </rPh>
    <rPh sb="122" eb="124">
      <t>ジカン</t>
    </rPh>
    <rPh sb="125" eb="126">
      <t>ユウ</t>
    </rPh>
    <rPh sb="131" eb="133">
      <t>ゲンジョウ</t>
    </rPh>
    <rPh sb="146" eb="148">
      <t>ジッシ</t>
    </rPh>
    <rPh sb="149" eb="151">
      <t>シセツ</t>
    </rPh>
    <rPh sb="152" eb="154">
      <t>オウキュウ</t>
    </rPh>
    <phoneticPr fontId="16"/>
  </si>
  <si>
    <t>　施設の利用率が100％に近い状況であり、これをせめて60％前後に下げるには、まず老朽化の進んだ地域の漏水調査等を行い配水管の漏水をなくすることが考えられるが、本町の配水管は、広い範囲で老朽化が著しく進んでいるため、修繕後も新たな漏水が発生するため、管路更新等大規模な事業の実施を検討が必要である。また、一部の地域においては、すでに耐震の配水管を埋設して10年ほど経過したが、現在のところ大きな漏水は見受けられていない。
　また、管路更新事業を施行するためには、莫大な費用がかかる見込みであるため、水道料金の改定を視野に入れた経営戦略等の計画を作成する必要性がある。</t>
    <rPh sb="41" eb="44">
      <t>ロウキュウカ</t>
    </rPh>
    <rPh sb="45" eb="46">
      <t>スス</t>
    </rPh>
    <rPh sb="48" eb="50">
      <t>チイキ</t>
    </rPh>
    <rPh sb="51" eb="53">
      <t>ロウスイ</t>
    </rPh>
    <rPh sb="53" eb="55">
      <t>チョウサ</t>
    </rPh>
    <rPh sb="55" eb="56">
      <t>トウ</t>
    </rPh>
    <rPh sb="57" eb="58">
      <t>オコナ</t>
    </rPh>
    <rPh sb="88" eb="89">
      <t>ヒロ</t>
    </rPh>
    <rPh sb="90" eb="92">
      <t>ハンイ</t>
    </rPh>
    <rPh sb="108" eb="110">
      <t>シュウゼン</t>
    </rPh>
    <rPh sb="110" eb="111">
      <t>ゴ</t>
    </rPh>
    <rPh sb="112" eb="113">
      <t>アラ</t>
    </rPh>
    <rPh sb="115" eb="117">
      <t>ロウスイ</t>
    </rPh>
    <rPh sb="118" eb="120">
      <t>ハッセイ</t>
    </rPh>
    <rPh sb="125" eb="127">
      <t>カンロ</t>
    </rPh>
    <rPh sb="127" eb="129">
      <t>コウシン</t>
    </rPh>
    <rPh sb="129" eb="130">
      <t>トウ</t>
    </rPh>
    <rPh sb="130" eb="133">
      <t>ダイキボ</t>
    </rPh>
    <rPh sb="134" eb="136">
      <t>ジギョウ</t>
    </rPh>
    <rPh sb="137" eb="139">
      <t>ジッシ</t>
    </rPh>
    <rPh sb="140" eb="142">
      <t>ケントウ</t>
    </rPh>
    <rPh sb="194" eb="195">
      <t>オオ</t>
    </rPh>
    <rPh sb="263" eb="265">
      <t>ケイエイ</t>
    </rPh>
    <rPh sb="265" eb="267">
      <t>センリャク</t>
    </rPh>
    <rPh sb="267" eb="268">
      <t>トウ</t>
    </rPh>
    <rPh sb="272" eb="274">
      <t>サクセイ</t>
    </rPh>
    <rPh sb="278" eb="279">
      <t>セイ</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</si>
</sst>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42-4F0F-A038-5DFE79468B96}"/>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0.65</c:v>
                </c:pt>
                <c:pt idx="2">
                  <c:v>0.53</c:v>
                </c:pt>
                <c:pt idx="3">
                  <c:v>0.72</c:v>
                </c:pt>
                <c:pt idx="4">
                  <c:v>0.53</c:v>
                </c:pt>
              </c:numCache>
            </c:numRef>
          </c:val>
          <c:smooth val="0"/>
          <c:extLst>
            <c:ext xmlns:c16="http://schemas.microsoft.com/office/drawing/2014/chart" uri="{C3380CC4-5D6E-409C-BE32-E72D297353CC}">
              <c16:uniqueId val="{00000001-4142-4F0F-A038-5DFE79468B96}"/>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ge"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99.31</c:v>
                </c:pt>
                <c:pt idx="1">
                  <c:v>96.42</c:v>
                </c:pt>
                <c:pt idx="2">
                  <c:v>94.49</c:v>
                </c:pt>
                <c:pt idx="3">
                  <c:v>103.41</c:v>
                </c:pt>
                <c:pt idx="4">
                  <c:v>99.21</c:v>
                </c:pt>
              </c:numCache>
            </c:numRef>
          </c:val>
          <c:extLst>
            <c:ext xmlns:c16="http://schemas.microsoft.com/office/drawing/2014/chart" uri="{C3380CC4-5D6E-409C-BE32-E72D297353CC}">
              <c16:uniqueId val="{00000000-6FD7-471E-B586-E955B65D4E2C}"/>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57.43</c:v>
                </c:pt>
                <c:pt idx="1">
                  <c:v>57.29</c:v>
                </c:pt>
                <c:pt idx="2">
                  <c:v>55.9</c:v>
                </c:pt>
                <c:pt idx="3">
                  <c:v>57.3</c:v>
                </c:pt>
                <c:pt idx="4">
                  <c:v>56.76</c:v>
                </c:pt>
              </c:numCache>
            </c:numRef>
          </c:val>
          <c:smooth val="0"/>
          <c:extLst>
            <c:ext xmlns:c16="http://schemas.microsoft.com/office/drawing/2014/chart" uri="{C3380CC4-5D6E-409C-BE32-E72D297353CC}">
              <c16:uniqueId val="{00000001-6FD7-471E-B586-E955B65D4E2C}"/>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ge"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71.69</c:v>
                </c:pt>
                <c:pt idx="1">
                  <c:v>72.11</c:v>
                </c:pt>
                <c:pt idx="2">
                  <c:v>73.84</c:v>
                </c:pt>
                <c:pt idx="3">
                  <c:v>70.959999999999994</c:v>
                </c:pt>
                <c:pt idx="4">
                  <c:v>73.37</c:v>
                </c:pt>
              </c:numCache>
            </c:numRef>
          </c:val>
          <c:extLst>
            <c:ext xmlns:c16="http://schemas.microsoft.com/office/drawing/2014/chart" uri="{C3380CC4-5D6E-409C-BE32-E72D297353CC}">
              <c16:uniqueId val="{00000000-BF43-4B2A-B8BC-EB6BFD24C107}"/>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73.83</c:v>
                </c:pt>
                <c:pt idx="1">
                  <c:v>73.69</c:v>
                </c:pt>
                <c:pt idx="2">
                  <c:v>73.28</c:v>
                </c:pt>
                <c:pt idx="3">
                  <c:v>72.42</c:v>
                </c:pt>
                <c:pt idx="4">
                  <c:v>73.069999999999993</c:v>
                </c:pt>
              </c:numCache>
            </c:numRef>
          </c:val>
          <c:smooth val="0"/>
          <c:extLst>
            <c:ext xmlns:c16="http://schemas.microsoft.com/office/drawing/2014/chart" uri="{C3380CC4-5D6E-409C-BE32-E72D297353CC}">
              <c16:uniqueId val="{00000001-BF43-4B2A-B8BC-EB6BFD24C107}"/>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ge"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117.7</c:v>
                </c:pt>
                <c:pt idx="1">
                  <c:v>114.23</c:v>
                </c:pt>
                <c:pt idx="2">
                  <c:v>115.73</c:v>
                </c:pt>
                <c:pt idx="3">
                  <c:v>117.04</c:v>
                </c:pt>
                <c:pt idx="4">
                  <c:v>108.75</c:v>
                </c:pt>
              </c:numCache>
            </c:numRef>
          </c:val>
          <c:extLst>
            <c:ext xmlns:c16="http://schemas.microsoft.com/office/drawing/2014/chart" uri="{C3380CC4-5D6E-409C-BE32-E72D297353CC}">
              <c16:uniqueId val="{00000000-E59D-4E73-99A8-54D6E89E719A}"/>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75.87</c:v>
                </c:pt>
                <c:pt idx="1">
                  <c:v>76.27</c:v>
                </c:pt>
                <c:pt idx="2">
                  <c:v>77.56</c:v>
                </c:pt>
                <c:pt idx="3">
                  <c:v>78.510000000000005</c:v>
                </c:pt>
                <c:pt idx="4">
                  <c:v>77.91</c:v>
                </c:pt>
              </c:numCache>
            </c:numRef>
          </c:val>
          <c:smooth val="0"/>
          <c:extLst>
            <c:ext xmlns:c16="http://schemas.microsoft.com/office/drawing/2014/chart" uri="{C3380CC4-5D6E-409C-BE32-E72D297353CC}">
              <c16:uniqueId val="{00000001-E59D-4E73-99A8-54D6E89E719A}"/>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ge"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3E4-4BA9-9468-48C7D2F5E474}"/>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3E4-4BA9-9468-48C7D2F5E474}"/>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ge"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59F-4997-86E7-3584E1E401A2}"/>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59F-4997-86E7-3584E1E401A2}"/>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ge"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700-4429-800B-8668B84F695F}"/>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00-4429-800B-8668B84F695F}"/>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ge"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1D5-4BC8-88F1-90D742304EAE}"/>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D5-4BC8-88F1-90D742304EAE}"/>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ge"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478.48</c:v>
                </c:pt>
                <c:pt idx="1">
                  <c:v>436.72</c:v>
                </c:pt>
                <c:pt idx="2">
                  <c:v>387.65</c:v>
                </c:pt>
                <c:pt idx="3">
                  <c:v>325.76</c:v>
                </c:pt>
                <c:pt idx="4">
                  <c:v>278.92</c:v>
                </c:pt>
              </c:numCache>
            </c:numRef>
          </c:val>
          <c:extLst>
            <c:ext xmlns:c16="http://schemas.microsoft.com/office/drawing/2014/chart" uri="{C3380CC4-5D6E-409C-BE32-E72D297353CC}">
              <c16:uniqueId val="{00000000-A3E3-4B49-ADA2-8D7220B2D044}"/>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1125.69</c:v>
                </c:pt>
                <c:pt idx="1">
                  <c:v>1134.67</c:v>
                </c:pt>
                <c:pt idx="2">
                  <c:v>1144.79</c:v>
                </c:pt>
                <c:pt idx="3">
                  <c:v>1061.58</c:v>
                </c:pt>
                <c:pt idx="4">
                  <c:v>1007.7</c:v>
                </c:pt>
              </c:numCache>
            </c:numRef>
          </c:val>
          <c:smooth val="0"/>
          <c:extLst>
            <c:ext xmlns:c16="http://schemas.microsoft.com/office/drawing/2014/chart" uri="{C3380CC4-5D6E-409C-BE32-E72D297353CC}">
              <c16:uniqueId val="{00000001-A3E3-4B49-ADA2-8D7220B2D044}"/>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ge"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116.8</c:v>
                </c:pt>
                <c:pt idx="1">
                  <c:v>113.36</c:v>
                </c:pt>
                <c:pt idx="2">
                  <c:v>115.51</c:v>
                </c:pt>
                <c:pt idx="3">
                  <c:v>116.92</c:v>
                </c:pt>
                <c:pt idx="4">
                  <c:v>108.47</c:v>
                </c:pt>
              </c:numCache>
            </c:numRef>
          </c:val>
          <c:extLst>
            <c:ext xmlns:c16="http://schemas.microsoft.com/office/drawing/2014/chart" uri="{C3380CC4-5D6E-409C-BE32-E72D297353CC}">
              <c16:uniqueId val="{00000000-C42D-419E-9F68-B7FC6E2DA25A}"/>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46.48</c:v>
                </c:pt>
                <c:pt idx="1">
                  <c:v>40.6</c:v>
                </c:pt>
                <c:pt idx="2">
                  <c:v>56.04</c:v>
                </c:pt>
                <c:pt idx="3">
                  <c:v>58.52</c:v>
                </c:pt>
                <c:pt idx="4">
                  <c:v>59.22</c:v>
                </c:pt>
              </c:numCache>
            </c:numRef>
          </c:val>
          <c:smooth val="0"/>
          <c:extLst>
            <c:ext xmlns:c16="http://schemas.microsoft.com/office/drawing/2014/chart" uri="{C3380CC4-5D6E-409C-BE32-E72D297353CC}">
              <c16:uniqueId val="{00000001-C42D-419E-9F68-B7FC6E2DA25A}"/>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ge"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147.62</c:v>
                </c:pt>
                <c:pt idx="1">
                  <c:v>153.94</c:v>
                </c:pt>
                <c:pt idx="2">
                  <c:v>151.79</c:v>
                </c:pt>
                <c:pt idx="3">
                  <c:v>148.86000000000001</c:v>
                </c:pt>
                <c:pt idx="4">
                  <c:v>162.06</c:v>
                </c:pt>
              </c:numCache>
            </c:numRef>
          </c:val>
          <c:extLst>
            <c:ext xmlns:c16="http://schemas.microsoft.com/office/drawing/2014/chart" uri="{C3380CC4-5D6E-409C-BE32-E72D297353CC}">
              <c16:uniqueId val="{00000000-1138-4A6D-B7FD-2746B9DA9171}"/>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376.61</c:v>
                </c:pt>
                <c:pt idx="1">
                  <c:v>440.03</c:v>
                </c:pt>
                <c:pt idx="2">
                  <c:v>304.35000000000002</c:v>
                </c:pt>
                <c:pt idx="3">
                  <c:v>296.3</c:v>
                </c:pt>
                <c:pt idx="4">
                  <c:v>292.89999999999998</c:v>
                </c:pt>
              </c:numCache>
            </c:numRef>
          </c:val>
          <c:smooth val="0"/>
          <c:extLst>
            <c:ext xmlns:c16="http://schemas.microsoft.com/office/drawing/2014/chart" uri="{C3380CC4-5D6E-409C-BE32-E72D297353CC}">
              <c16:uniqueId val="{00000001-1138-4A6D-B7FD-2746B9DA9171}"/>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ge"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愛媛県　松野町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7" t="s">
        <v>1</v>
      </c>
      <c r="C7" s="77"/>
      <c r="D7" s="77"/>
      <c r="E7" s="77"/>
      <c r="F7" s="77"/>
      <c r="G7" s="77"/>
      <c r="H7" s="77"/>
      <c r="I7" s="77" t="s">
        <v>2</v>
      </c>
      <c r="J7" s="77"/>
      <c r="K7" s="77"/>
      <c r="L7" s="77"/>
      <c r="M7" s="77"/>
      <c r="N7" s="77"/>
      <c r="O7" s="77"/>
      <c r="P7" s="77" t="s">
        <v>3</v>
      </c>
      <c r="Q7" s="77"/>
      <c r="R7" s="77"/>
      <c r="S7" s="77"/>
      <c r="T7" s="77"/>
      <c r="U7" s="77"/>
      <c r="V7" s="77"/>
      <c r="W7" s="77" t="s">
        <v>4</v>
      </c>
      <c r="X7" s="77"/>
      <c r="Y7" s="77"/>
      <c r="Z7" s="77"/>
      <c r="AA7" s="77"/>
      <c r="AB7" s="77"/>
      <c r="AC7" s="77"/>
      <c r="AD7" s="77" t="s">
        <v>5</v>
      </c>
      <c r="AE7" s="77"/>
      <c r="AF7" s="77"/>
      <c r="AG7" s="77"/>
      <c r="AH7" s="77"/>
      <c r="AI7" s="77"/>
      <c r="AJ7" s="77"/>
      <c r="AK7" s="2"/>
      <c r="AL7" s="77" t="s">
        <v>6</v>
      </c>
      <c r="AM7" s="77"/>
      <c r="AN7" s="77"/>
      <c r="AO7" s="77"/>
      <c r="AP7" s="77"/>
      <c r="AQ7" s="77"/>
      <c r="AR7" s="77"/>
      <c r="AS7" s="77"/>
      <c r="AT7" s="77" t="s">
        <v>7</v>
      </c>
      <c r="AU7" s="77"/>
      <c r="AV7" s="77"/>
      <c r="AW7" s="77"/>
      <c r="AX7" s="77"/>
      <c r="AY7" s="77"/>
      <c r="AZ7" s="77"/>
      <c r="BA7" s="77"/>
      <c r="BB7" s="77" t="s">
        <v>8</v>
      </c>
      <c r="BC7" s="77"/>
      <c r="BD7" s="77"/>
      <c r="BE7" s="77"/>
      <c r="BF7" s="77"/>
      <c r="BG7" s="77"/>
      <c r="BH7" s="77"/>
      <c r="BI7" s="77"/>
      <c r="BJ7" s="3"/>
      <c r="BK7" s="3"/>
      <c r="BL7" s="4" t="s">
        <v>9</v>
      </c>
      <c r="BM7" s="5"/>
      <c r="BN7" s="5"/>
      <c r="BO7" s="5"/>
      <c r="BP7" s="5"/>
      <c r="BQ7" s="5"/>
      <c r="BR7" s="5"/>
      <c r="BS7" s="5"/>
      <c r="BT7" s="5"/>
      <c r="BU7" s="5"/>
      <c r="BV7" s="5"/>
      <c r="BW7" s="5"/>
      <c r="BX7" s="5"/>
      <c r="BY7" s="6"/>
    </row>
    <row r="8" spans="1:78" ht="18.75" customHeight="1" x14ac:dyDescent="0.15">
      <c r="A8" s="2"/>
      <c r="B8" s="78" t="str">
        <f>データ!$I$6</f>
        <v>法非適用</v>
      </c>
      <c r="C8" s="78"/>
      <c r="D8" s="78"/>
      <c r="E8" s="78"/>
      <c r="F8" s="78"/>
      <c r="G8" s="78"/>
      <c r="H8" s="78"/>
      <c r="I8" s="78" t="str">
        <f>データ!$J$6</f>
        <v>水道事業</v>
      </c>
      <c r="J8" s="78"/>
      <c r="K8" s="78"/>
      <c r="L8" s="78"/>
      <c r="M8" s="78"/>
      <c r="N8" s="78"/>
      <c r="O8" s="78"/>
      <c r="P8" s="78" t="str">
        <f>データ!$K$6</f>
        <v>簡易水道事業</v>
      </c>
      <c r="Q8" s="78"/>
      <c r="R8" s="78"/>
      <c r="S8" s="78"/>
      <c r="T8" s="78"/>
      <c r="U8" s="78"/>
      <c r="V8" s="78"/>
      <c r="W8" s="78" t="str">
        <f>データ!$L$6</f>
        <v>D3</v>
      </c>
      <c r="X8" s="78"/>
      <c r="Y8" s="78"/>
      <c r="Z8" s="78"/>
      <c r="AA8" s="78"/>
      <c r="AB8" s="78"/>
      <c r="AC8" s="78"/>
      <c r="AD8" s="78" t="str">
        <f>データ!$M$6</f>
        <v>非設置</v>
      </c>
      <c r="AE8" s="78"/>
      <c r="AF8" s="78"/>
      <c r="AG8" s="78"/>
      <c r="AH8" s="78"/>
      <c r="AI8" s="78"/>
      <c r="AJ8" s="78"/>
      <c r="AK8" s="2"/>
      <c r="AL8" s="72">
        <f>データ!$R$6</f>
        <v>4002</v>
      </c>
      <c r="AM8" s="72"/>
      <c r="AN8" s="72"/>
      <c r="AO8" s="72"/>
      <c r="AP8" s="72"/>
      <c r="AQ8" s="72"/>
      <c r="AR8" s="72"/>
      <c r="AS8" s="72"/>
      <c r="AT8" s="71">
        <f>データ!$S$6</f>
        <v>98.45</v>
      </c>
      <c r="AU8" s="71"/>
      <c r="AV8" s="71"/>
      <c r="AW8" s="71"/>
      <c r="AX8" s="71"/>
      <c r="AY8" s="71"/>
      <c r="AZ8" s="71"/>
      <c r="BA8" s="71"/>
      <c r="BB8" s="71">
        <f>データ!$T$6</f>
        <v>40.65</v>
      </c>
      <c r="BC8" s="71"/>
      <c r="BD8" s="71"/>
      <c r="BE8" s="71"/>
      <c r="BF8" s="71"/>
      <c r="BG8" s="71"/>
      <c r="BH8" s="71"/>
      <c r="BI8" s="71"/>
      <c r="BJ8" s="3"/>
      <c r="BK8" s="3"/>
      <c r="BL8" s="75" t="s">
        <v>10</v>
      </c>
      <c r="BM8" s="76"/>
      <c r="BN8" s="7" t="s">
        <v>11</v>
      </c>
      <c r="BO8" s="8"/>
      <c r="BP8" s="8"/>
      <c r="BQ8" s="8"/>
      <c r="BR8" s="8"/>
      <c r="BS8" s="8"/>
      <c r="BT8" s="8"/>
      <c r="BU8" s="8"/>
      <c r="BV8" s="8"/>
      <c r="BW8" s="8"/>
      <c r="BX8" s="8"/>
      <c r="BY8" s="9"/>
    </row>
    <row r="9" spans="1:78" ht="18.75" customHeight="1" x14ac:dyDescent="0.15">
      <c r="A9" s="2"/>
      <c r="B9" s="77" t="s">
        <v>12</v>
      </c>
      <c r="C9" s="77"/>
      <c r="D9" s="77"/>
      <c r="E9" s="77"/>
      <c r="F9" s="77"/>
      <c r="G9" s="77"/>
      <c r="H9" s="77"/>
      <c r="I9" s="77" t="s">
        <v>13</v>
      </c>
      <c r="J9" s="77"/>
      <c r="K9" s="77"/>
      <c r="L9" s="77"/>
      <c r="M9" s="77"/>
      <c r="N9" s="77"/>
      <c r="O9" s="77"/>
      <c r="P9" s="77" t="s">
        <v>14</v>
      </c>
      <c r="Q9" s="77"/>
      <c r="R9" s="77"/>
      <c r="S9" s="77"/>
      <c r="T9" s="77"/>
      <c r="U9" s="77"/>
      <c r="V9" s="77"/>
      <c r="W9" s="77" t="s">
        <v>15</v>
      </c>
      <c r="X9" s="77"/>
      <c r="Y9" s="77"/>
      <c r="Z9" s="77"/>
      <c r="AA9" s="77"/>
      <c r="AB9" s="77"/>
      <c r="AC9" s="77"/>
      <c r="AD9" s="2"/>
      <c r="AE9" s="2"/>
      <c r="AF9" s="2"/>
      <c r="AG9" s="2"/>
      <c r="AH9" s="3"/>
      <c r="AI9" s="2"/>
      <c r="AJ9" s="2"/>
      <c r="AK9" s="2"/>
      <c r="AL9" s="77" t="s">
        <v>16</v>
      </c>
      <c r="AM9" s="77"/>
      <c r="AN9" s="77"/>
      <c r="AO9" s="77"/>
      <c r="AP9" s="77"/>
      <c r="AQ9" s="77"/>
      <c r="AR9" s="77"/>
      <c r="AS9" s="77"/>
      <c r="AT9" s="77" t="s">
        <v>17</v>
      </c>
      <c r="AU9" s="77"/>
      <c r="AV9" s="77"/>
      <c r="AW9" s="77"/>
      <c r="AX9" s="77"/>
      <c r="AY9" s="77"/>
      <c r="AZ9" s="77"/>
      <c r="BA9" s="77"/>
      <c r="BB9" s="77" t="s">
        <v>18</v>
      </c>
      <c r="BC9" s="77"/>
      <c r="BD9" s="77"/>
      <c r="BE9" s="77"/>
      <c r="BF9" s="77"/>
      <c r="BG9" s="77"/>
      <c r="BH9" s="77"/>
      <c r="BI9" s="77"/>
      <c r="BJ9" s="3"/>
      <c r="BK9" s="3"/>
      <c r="BL9" s="69" t="s">
        <v>19</v>
      </c>
      <c r="BM9" s="70"/>
      <c r="BN9" s="10" t="s">
        <v>20</v>
      </c>
      <c r="BO9" s="11"/>
      <c r="BP9" s="11"/>
      <c r="BQ9" s="11"/>
      <c r="BR9" s="11"/>
      <c r="BS9" s="11"/>
      <c r="BT9" s="11"/>
      <c r="BU9" s="11"/>
      <c r="BV9" s="11"/>
      <c r="BW9" s="11"/>
      <c r="BX9" s="11"/>
      <c r="BY9" s="12"/>
    </row>
    <row r="10" spans="1:78" ht="18.75" customHeight="1" x14ac:dyDescent="0.15">
      <c r="A10" s="2"/>
      <c r="B10" s="71" t="str">
        <f>データ!$N$6</f>
        <v>-</v>
      </c>
      <c r="C10" s="71"/>
      <c r="D10" s="71"/>
      <c r="E10" s="71"/>
      <c r="F10" s="71"/>
      <c r="G10" s="71"/>
      <c r="H10" s="71"/>
      <c r="I10" s="71" t="str">
        <f>データ!$O$6</f>
        <v>該当数値なし</v>
      </c>
      <c r="J10" s="71"/>
      <c r="K10" s="71"/>
      <c r="L10" s="71"/>
      <c r="M10" s="71"/>
      <c r="N10" s="71"/>
      <c r="O10" s="71"/>
      <c r="P10" s="71">
        <f>データ!$P$6</f>
        <v>99.77</v>
      </c>
      <c r="Q10" s="71"/>
      <c r="R10" s="71"/>
      <c r="S10" s="71"/>
      <c r="T10" s="71"/>
      <c r="U10" s="71"/>
      <c r="V10" s="71"/>
      <c r="W10" s="72">
        <f>データ!$Q$6</f>
        <v>3260</v>
      </c>
      <c r="X10" s="72"/>
      <c r="Y10" s="72"/>
      <c r="Z10" s="72"/>
      <c r="AA10" s="72"/>
      <c r="AB10" s="72"/>
      <c r="AC10" s="72"/>
      <c r="AD10" s="2"/>
      <c r="AE10" s="2"/>
      <c r="AF10" s="2"/>
      <c r="AG10" s="2"/>
      <c r="AH10" s="2"/>
      <c r="AI10" s="2"/>
      <c r="AJ10" s="2"/>
      <c r="AK10" s="2"/>
      <c r="AL10" s="72">
        <f>データ!$U$6</f>
        <v>3923</v>
      </c>
      <c r="AM10" s="72"/>
      <c r="AN10" s="72"/>
      <c r="AO10" s="72"/>
      <c r="AP10" s="72"/>
      <c r="AQ10" s="72"/>
      <c r="AR10" s="72"/>
      <c r="AS10" s="72"/>
      <c r="AT10" s="71">
        <f>データ!$V$6</f>
        <v>80.239999999999995</v>
      </c>
      <c r="AU10" s="71"/>
      <c r="AV10" s="71"/>
      <c r="AW10" s="71"/>
      <c r="AX10" s="71"/>
      <c r="AY10" s="71"/>
      <c r="AZ10" s="71"/>
      <c r="BA10" s="71"/>
      <c r="BB10" s="71">
        <f>データ!$W$6</f>
        <v>48.89</v>
      </c>
      <c r="BC10" s="71"/>
      <c r="BD10" s="71"/>
      <c r="BE10" s="71"/>
      <c r="BF10" s="71"/>
      <c r="BG10" s="71"/>
      <c r="BH10" s="71"/>
      <c r="BI10" s="71"/>
      <c r="BJ10" s="2"/>
      <c r="BK10" s="2"/>
      <c r="BL10" s="73" t="s">
        <v>21</v>
      </c>
      <c r="BM10" s="74"/>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43" t="s">
        <v>25</v>
      </c>
      <c r="BM14" s="44"/>
      <c r="BN14" s="44"/>
      <c r="BO14" s="44"/>
      <c r="BP14" s="44"/>
      <c r="BQ14" s="44"/>
      <c r="BR14" s="44"/>
      <c r="BS14" s="44"/>
      <c r="BT14" s="44"/>
      <c r="BU14" s="44"/>
      <c r="BV14" s="44"/>
      <c r="BW14" s="44"/>
      <c r="BX14" s="44"/>
      <c r="BY14" s="44"/>
      <c r="BZ14" s="4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6"/>
      <c r="BM15" s="47"/>
      <c r="BN15" s="47"/>
      <c r="BO15" s="47"/>
      <c r="BP15" s="47"/>
      <c r="BQ15" s="47"/>
      <c r="BR15" s="47"/>
      <c r="BS15" s="47"/>
      <c r="BT15" s="47"/>
      <c r="BU15" s="47"/>
      <c r="BV15" s="47"/>
      <c r="BW15" s="47"/>
      <c r="BX15" s="47"/>
      <c r="BY15" s="47"/>
      <c r="BZ15" s="4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3" t="s">
        <v>110</v>
      </c>
      <c r="BM16" s="64"/>
      <c r="BN16" s="64"/>
      <c r="BO16" s="64"/>
      <c r="BP16" s="64"/>
      <c r="BQ16" s="64"/>
      <c r="BR16" s="64"/>
      <c r="BS16" s="64"/>
      <c r="BT16" s="64"/>
      <c r="BU16" s="64"/>
      <c r="BV16" s="64"/>
      <c r="BW16" s="64"/>
      <c r="BX16" s="64"/>
      <c r="BY16" s="64"/>
      <c r="BZ16" s="6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3"/>
      <c r="BM17" s="64"/>
      <c r="BN17" s="64"/>
      <c r="BO17" s="64"/>
      <c r="BP17" s="64"/>
      <c r="BQ17" s="64"/>
      <c r="BR17" s="64"/>
      <c r="BS17" s="64"/>
      <c r="BT17" s="64"/>
      <c r="BU17" s="64"/>
      <c r="BV17" s="64"/>
      <c r="BW17" s="64"/>
      <c r="BX17" s="64"/>
      <c r="BY17" s="64"/>
      <c r="BZ17" s="6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3"/>
      <c r="BM18" s="64"/>
      <c r="BN18" s="64"/>
      <c r="BO18" s="64"/>
      <c r="BP18" s="64"/>
      <c r="BQ18" s="64"/>
      <c r="BR18" s="64"/>
      <c r="BS18" s="64"/>
      <c r="BT18" s="64"/>
      <c r="BU18" s="64"/>
      <c r="BV18" s="64"/>
      <c r="BW18" s="64"/>
      <c r="BX18" s="64"/>
      <c r="BY18" s="64"/>
      <c r="BZ18" s="6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3"/>
      <c r="BM19" s="64"/>
      <c r="BN19" s="64"/>
      <c r="BO19" s="64"/>
      <c r="BP19" s="64"/>
      <c r="BQ19" s="64"/>
      <c r="BR19" s="64"/>
      <c r="BS19" s="64"/>
      <c r="BT19" s="64"/>
      <c r="BU19" s="64"/>
      <c r="BV19" s="64"/>
      <c r="BW19" s="64"/>
      <c r="BX19" s="64"/>
      <c r="BY19" s="64"/>
      <c r="BZ19" s="6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3"/>
      <c r="BM20" s="64"/>
      <c r="BN20" s="64"/>
      <c r="BO20" s="64"/>
      <c r="BP20" s="64"/>
      <c r="BQ20" s="64"/>
      <c r="BR20" s="64"/>
      <c r="BS20" s="64"/>
      <c r="BT20" s="64"/>
      <c r="BU20" s="64"/>
      <c r="BV20" s="64"/>
      <c r="BW20" s="64"/>
      <c r="BX20" s="64"/>
      <c r="BY20" s="64"/>
      <c r="BZ20" s="6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3"/>
      <c r="BM21" s="64"/>
      <c r="BN21" s="64"/>
      <c r="BO21" s="64"/>
      <c r="BP21" s="64"/>
      <c r="BQ21" s="64"/>
      <c r="BR21" s="64"/>
      <c r="BS21" s="64"/>
      <c r="BT21" s="64"/>
      <c r="BU21" s="64"/>
      <c r="BV21" s="64"/>
      <c r="BW21" s="64"/>
      <c r="BX21" s="64"/>
      <c r="BY21" s="64"/>
      <c r="BZ21" s="6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3"/>
      <c r="BM22" s="64"/>
      <c r="BN22" s="64"/>
      <c r="BO22" s="64"/>
      <c r="BP22" s="64"/>
      <c r="BQ22" s="64"/>
      <c r="BR22" s="64"/>
      <c r="BS22" s="64"/>
      <c r="BT22" s="64"/>
      <c r="BU22" s="64"/>
      <c r="BV22" s="64"/>
      <c r="BW22" s="64"/>
      <c r="BX22" s="64"/>
      <c r="BY22" s="64"/>
      <c r="BZ22" s="6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3"/>
      <c r="BM23" s="64"/>
      <c r="BN23" s="64"/>
      <c r="BO23" s="64"/>
      <c r="BP23" s="64"/>
      <c r="BQ23" s="64"/>
      <c r="BR23" s="64"/>
      <c r="BS23" s="64"/>
      <c r="BT23" s="64"/>
      <c r="BU23" s="64"/>
      <c r="BV23" s="64"/>
      <c r="BW23" s="64"/>
      <c r="BX23" s="64"/>
      <c r="BY23" s="64"/>
      <c r="BZ23" s="6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3"/>
      <c r="BM24" s="64"/>
      <c r="BN24" s="64"/>
      <c r="BO24" s="64"/>
      <c r="BP24" s="64"/>
      <c r="BQ24" s="64"/>
      <c r="BR24" s="64"/>
      <c r="BS24" s="64"/>
      <c r="BT24" s="64"/>
      <c r="BU24" s="64"/>
      <c r="BV24" s="64"/>
      <c r="BW24" s="64"/>
      <c r="BX24" s="64"/>
      <c r="BY24" s="64"/>
      <c r="BZ24" s="6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3"/>
      <c r="BM25" s="64"/>
      <c r="BN25" s="64"/>
      <c r="BO25" s="64"/>
      <c r="BP25" s="64"/>
      <c r="BQ25" s="64"/>
      <c r="BR25" s="64"/>
      <c r="BS25" s="64"/>
      <c r="BT25" s="64"/>
      <c r="BU25" s="64"/>
      <c r="BV25" s="64"/>
      <c r="BW25" s="64"/>
      <c r="BX25" s="64"/>
      <c r="BY25" s="64"/>
      <c r="BZ25" s="6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3"/>
      <c r="BM26" s="64"/>
      <c r="BN26" s="64"/>
      <c r="BO26" s="64"/>
      <c r="BP26" s="64"/>
      <c r="BQ26" s="64"/>
      <c r="BR26" s="64"/>
      <c r="BS26" s="64"/>
      <c r="BT26" s="64"/>
      <c r="BU26" s="64"/>
      <c r="BV26" s="64"/>
      <c r="BW26" s="64"/>
      <c r="BX26" s="64"/>
      <c r="BY26" s="64"/>
      <c r="BZ26" s="6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3"/>
      <c r="BM27" s="64"/>
      <c r="BN27" s="64"/>
      <c r="BO27" s="64"/>
      <c r="BP27" s="64"/>
      <c r="BQ27" s="64"/>
      <c r="BR27" s="64"/>
      <c r="BS27" s="64"/>
      <c r="BT27" s="64"/>
      <c r="BU27" s="64"/>
      <c r="BV27" s="64"/>
      <c r="BW27" s="64"/>
      <c r="BX27" s="64"/>
      <c r="BY27" s="64"/>
      <c r="BZ27" s="6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3"/>
      <c r="BM28" s="64"/>
      <c r="BN28" s="64"/>
      <c r="BO28" s="64"/>
      <c r="BP28" s="64"/>
      <c r="BQ28" s="64"/>
      <c r="BR28" s="64"/>
      <c r="BS28" s="64"/>
      <c r="BT28" s="64"/>
      <c r="BU28" s="64"/>
      <c r="BV28" s="64"/>
      <c r="BW28" s="64"/>
      <c r="BX28" s="64"/>
      <c r="BY28" s="64"/>
      <c r="BZ28" s="6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3"/>
      <c r="BM29" s="64"/>
      <c r="BN29" s="64"/>
      <c r="BO29" s="64"/>
      <c r="BP29" s="64"/>
      <c r="BQ29" s="64"/>
      <c r="BR29" s="64"/>
      <c r="BS29" s="64"/>
      <c r="BT29" s="64"/>
      <c r="BU29" s="64"/>
      <c r="BV29" s="64"/>
      <c r="BW29" s="64"/>
      <c r="BX29" s="64"/>
      <c r="BY29" s="64"/>
      <c r="BZ29" s="6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3"/>
      <c r="BM30" s="64"/>
      <c r="BN30" s="64"/>
      <c r="BO30" s="64"/>
      <c r="BP30" s="64"/>
      <c r="BQ30" s="64"/>
      <c r="BR30" s="64"/>
      <c r="BS30" s="64"/>
      <c r="BT30" s="64"/>
      <c r="BU30" s="64"/>
      <c r="BV30" s="64"/>
      <c r="BW30" s="64"/>
      <c r="BX30" s="64"/>
      <c r="BY30" s="64"/>
      <c r="BZ30" s="6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3"/>
      <c r="BM31" s="64"/>
      <c r="BN31" s="64"/>
      <c r="BO31" s="64"/>
      <c r="BP31" s="64"/>
      <c r="BQ31" s="64"/>
      <c r="BR31" s="64"/>
      <c r="BS31" s="64"/>
      <c r="BT31" s="64"/>
      <c r="BU31" s="64"/>
      <c r="BV31" s="64"/>
      <c r="BW31" s="64"/>
      <c r="BX31" s="64"/>
      <c r="BY31" s="64"/>
      <c r="BZ31" s="6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3"/>
      <c r="BM32" s="64"/>
      <c r="BN32" s="64"/>
      <c r="BO32" s="64"/>
      <c r="BP32" s="64"/>
      <c r="BQ32" s="64"/>
      <c r="BR32" s="64"/>
      <c r="BS32" s="64"/>
      <c r="BT32" s="64"/>
      <c r="BU32" s="64"/>
      <c r="BV32" s="64"/>
      <c r="BW32" s="64"/>
      <c r="BX32" s="64"/>
      <c r="BY32" s="64"/>
      <c r="BZ32" s="6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3"/>
      <c r="BM33" s="64"/>
      <c r="BN33" s="64"/>
      <c r="BO33" s="64"/>
      <c r="BP33" s="64"/>
      <c r="BQ33" s="64"/>
      <c r="BR33" s="64"/>
      <c r="BS33" s="64"/>
      <c r="BT33" s="64"/>
      <c r="BU33" s="64"/>
      <c r="BV33" s="64"/>
      <c r="BW33" s="64"/>
      <c r="BX33" s="64"/>
      <c r="BY33" s="64"/>
      <c r="BZ33" s="6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3"/>
      <c r="BM34" s="64"/>
      <c r="BN34" s="64"/>
      <c r="BO34" s="64"/>
      <c r="BP34" s="64"/>
      <c r="BQ34" s="64"/>
      <c r="BR34" s="64"/>
      <c r="BS34" s="64"/>
      <c r="BT34" s="64"/>
      <c r="BU34" s="64"/>
      <c r="BV34" s="64"/>
      <c r="BW34" s="64"/>
      <c r="BX34" s="64"/>
      <c r="BY34" s="64"/>
      <c r="BZ34" s="6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3"/>
      <c r="BM35" s="64"/>
      <c r="BN35" s="64"/>
      <c r="BO35" s="64"/>
      <c r="BP35" s="64"/>
      <c r="BQ35" s="64"/>
      <c r="BR35" s="64"/>
      <c r="BS35" s="64"/>
      <c r="BT35" s="64"/>
      <c r="BU35" s="64"/>
      <c r="BV35" s="64"/>
      <c r="BW35" s="64"/>
      <c r="BX35" s="64"/>
      <c r="BY35" s="64"/>
      <c r="BZ35" s="6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3"/>
      <c r="BM36" s="64"/>
      <c r="BN36" s="64"/>
      <c r="BO36" s="64"/>
      <c r="BP36" s="64"/>
      <c r="BQ36" s="64"/>
      <c r="BR36" s="64"/>
      <c r="BS36" s="64"/>
      <c r="BT36" s="64"/>
      <c r="BU36" s="64"/>
      <c r="BV36" s="64"/>
      <c r="BW36" s="64"/>
      <c r="BX36" s="64"/>
      <c r="BY36" s="64"/>
      <c r="BZ36" s="6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3"/>
      <c r="BM37" s="64"/>
      <c r="BN37" s="64"/>
      <c r="BO37" s="64"/>
      <c r="BP37" s="64"/>
      <c r="BQ37" s="64"/>
      <c r="BR37" s="64"/>
      <c r="BS37" s="64"/>
      <c r="BT37" s="64"/>
      <c r="BU37" s="64"/>
      <c r="BV37" s="64"/>
      <c r="BW37" s="64"/>
      <c r="BX37" s="64"/>
      <c r="BY37" s="64"/>
      <c r="BZ37" s="6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3"/>
      <c r="BM38" s="64"/>
      <c r="BN38" s="64"/>
      <c r="BO38" s="64"/>
      <c r="BP38" s="64"/>
      <c r="BQ38" s="64"/>
      <c r="BR38" s="64"/>
      <c r="BS38" s="64"/>
      <c r="BT38" s="64"/>
      <c r="BU38" s="64"/>
      <c r="BV38" s="64"/>
      <c r="BW38" s="64"/>
      <c r="BX38" s="64"/>
      <c r="BY38" s="64"/>
      <c r="BZ38" s="6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3"/>
      <c r="BM39" s="64"/>
      <c r="BN39" s="64"/>
      <c r="BO39" s="64"/>
      <c r="BP39" s="64"/>
      <c r="BQ39" s="64"/>
      <c r="BR39" s="64"/>
      <c r="BS39" s="64"/>
      <c r="BT39" s="64"/>
      <c r="BU39" s="64"/>
      <c r="BV39" s="64"/>
      <c r="BW39" s="64"/>
      <c r="BX39" s="64"/>
      <c r="BY39" s="64"/>
      <c r="BZ39" s="6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3"/>
      <c r="BM40" s="64"/>
      <c r="BN40" s="64"/>
      <c r="BO40" s="64"/>
      <c r="BP40" s="64"/>
      <c r="BQ40" s="64"/>
      <c r="BR40" s="64"/>
      <c r="BS40" s="64"/>
      <c r="BT40" s="64"/>
      <c r="BU40" s="64"/>
      <c r="BV40" s="64"/>
      <c r="BW40" s="64"/>
      <c r="BX40" s="64"/>
      <c r="BY40" s="64"/>
      <c r="BZ40" s="6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3"/>
      <c r="BM41" s="64"/>
      <c r="BN41" s="64"/>
      <c r="BO41" s="64"/>
      <c r="BP41" s="64"/>
      <c r="BQ41" s="64"/>
      <c r="BR41" s="64"/>
      <c r="BS41" s="64"/>
      <c r="BT41" s="64"/>
      <c r="BU41" s="64"/>
      <c r="BV41" s="64"/>
      <c r="BW41" s="64"/>
      <c r="BX41" s="64"/>
      <c r="BY41" s="64"/>
      <c r="BZ41" s="6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3"/>
      <c r="BM42" s="64"/>
      <c r="BN42" s="64"/>
      <c r="BO42" s="64"/>
      <c r="BP42" s="64"/>
      <c r="BQ42" s="64"/>
      <c r="BR42" s="64"/>
      <c r="BS42" s="64"/>
      <c r="BT42" s="64"/>
      <c r="BU42" s="64"/>
      <c r="BV42" s="64"/>
      <c r="BW42" s="64"/>
      <c r="BX42" s="64"/>
      <c r="BY42" s="64"/>
      <c r="BZ42" s="6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3"/>
      <c r="BM43" s="64"/>
      <c r="BN43" s="64"/>
      <c r="BO43" s="64"/>
      <c r="BP43" s="64"/>
      <c r="BQ43" s="64"/>
      <c r="BR43" s="64"/>
      <c r="BS43" s="64"/>
      <c r="BT43" s="64"/>
      <c r="BU43" s="64"/>
      <c r="BV43" s="64"/>
      <c r="BW43" s="64"/>
      <c r="BX43" s="64"/>
      <c r="BY43" s="64"/>
      <c r="BZ43" s="6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6"/>
      <c r="BM44" s="67"/>
      <c r="BN44" s="67"/>
      <c r="BO44" s="67"/>
      <c r="BP44" s="67"/>
      <c r="BQ44" s="67"/>
      <c r="BR44" s="67"/>
      <c r="BS44" s="67"/>
      <c r="BT44" s="67"/>
      <c r="BU44" s="67"/>
      <c r="BV44" s="67"/>
      <c r="BW44" s="67"/>
      <c r="BX44" s="67"/>
      <c r="BY44" s="67"/>
      <c r="BZ44" s="6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3" t="s">
        <v>26</v>
      </c>
      <c r="BM45" s="44"/>
      <c r="BN45" s="44"/>
      <c r="BO45" s="44"/>
      <c r="BP45" s="44"/>
      <c r="BQ45" s="44"/>
      <c r="BR45" s="44"/>
      <c r="BS45" s="44"/>
      <c r="BT45" s="44"/>
      <c r="BU45" s="44"/>
      <c r="BV45" s="44"/>
      <c r="BW45" s="44"/>
      <c r="BX45" s="44"/>
      <c r="BY45" s="44"/>
      <c r="BZ45" s="4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9" t="s">
        <v>112</v>
      </c>
      <c r="BM47" s="50"/>
      <c r="BN47" s="50"/>
      <c r="BO47" s="50"/>
      <c r="BP47" s="50"/>
      <c r="BQ47" s="50"/>
      <c r="BR47" s="50"/>
      <c r="BS47" s="50"/>
      <c r="BT47" s="50"/>
      <c r="BU47" s="50"/>
      <c r="BV47" s="50"/>
      <c r="BW47" s="50"/>
      <c r="BX47" s="50"/>
      <c r="BY47" s="50"/>
      <c r="BZ47" s="5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60" t="s">
        <v>27</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49"/>
      <c r="BM60" s="50"/>
      <c r="BN60" s="50"/>
      <c r="BO60" s="50"/>
      <c r="BP60" s="50"/>
      <c r="BQ60" s="50"/>
      <c r="BR60" s="50"/>
      <c r="BS60" s="50"/>
      <c r="BT60" s="50"/>
      <c r="BU60" s="50"/>
      <c r="BV60" s="50"/>
      <c r="BW60" s="50"/>
      <c r="BX60" s="50"/>
      <c r="BY60" s="50"/>
      <c r="BZ60" s="5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49"/>
      <c r="BM61" s="50"/>
      <c r="BN61" s="50"/>
      <c r="BO61" s="50"/>
      <c r="BP61" s="50"/>
      <c r="BQ61" s="50"/>
      <c r="BR61" s="50"/>
      <c r="BS61" s="50"/>
      <c r="BT61" s="50"/>
      <c r="BU61" s="50"/>
      <c r="BV61" s="50"/>
      <c r="BW61" s="50"/>
      <c r="BX61" s="50"/>
      <c r="BY61" s="50"/>
      <c r="BZ61" s="5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2"/>
      <c r="BM63" s="53"/>
      <c r="BN63" s="53"/>
      <c r="BO63" s="53"/>
      <c r="BP63" s="53"/>
      <c r="BQ63" s="53"/>
      <c r="BR63" s="53"/>
      <c r="BS63" s="53"/>
      <c r="BT63" s="53"/>
      <c r="BU63" s="53"/>
      <c r="BV63" s="53"/>
      <c r="BW63" s="53"/>
      <c r="BX63" s="53"/>
      <c r="BY63" s="53"/>
      <c r="BZ63" s="5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3" t="s">
        <v>28</v>
      </c>
      <c r="BM64" s="44"/>
      <c r="BN64" s="44"/>
      <c r="BO64" s="44"/>
      <c r="BP64" s="44"/>
      <c r="BQ64" s="44"/>
      <c r="BR64" s="44"/>
      <c r="BS64" s="44"/>
      <c r="BT64" s="44"/>
      <c r="BU64" s="44"/>
      <c r="BV64" s="44"/>
      <c r="BW64" s="44"/>
      <c r="BX64" s="44"/>
      <c r="BY64" s="44"/>
      <c r="BZ64" s="4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9" t="s">
        <v>111</v>
      </c>
      <c r="BM66" s="50"/>
      <c r="BN66" s="50"/>
      <c r="BO66" s="50"/>
      <c r="BP66" s="50"/>
      <c r="BQ66" s="50"/>
      <c r="BR66" s="50"/>
      <c r="BS66" s="50"/>
      <c r="BT66" s="50"/>
      <c r="BU66" s="50"/>
      <c r="BV66" s="50"/>
      <c r="BW66" s="50"/>
      <c r="BX66" s="50"/>
      <c r="BY66" s="50"/>
      <c r="BZ66" s="5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41</v>
      </c>
      <c r="H85" s="27" t="str">
        <f>データ!BO6</f>
        <v>【1,074.14】</v>
      </c>
      <c r="I85" s="27" t="str">
        <f>データ!BZ6</f>
        <v>【54.36】</v>
      </c>
      <c r="J85" s="27" t="str">
        <f>データ!CK6</f>
        <v>【296.40】</v>
      </c>
      <c r="K85" s="27" t="str">
        <f>データ!CV6</f>
        <v>【55.95】</v>
      </c>
      <c r="L85" s="27" t="str">
        <f>データ!DG6</f>
        <v>【73.77】</v>
      </c>
      <c r="M85" s="27" t="s">
        <v>42</v>
      </c>
      <c r="N85" s="27" t="s">
        <v>43</v>
      </c>
      <c r="O85" s="27" t="str">
        <f>データ!EN6</f>
        <v>【0.54】</v>
      </c>
    </row>
  </sheetData>
  <sheetProtection algorithmName="SHA-512" hashValue="781yydaZSPZVEWohZS7IBZdG6fZEmcEPVedUKgKycdqUjD++xWWLouiuXVUdl5/JYHKR8BnVPoJKZpo2/Sf/Jw==" saltValue="nuizehsJ1h8TFLDJxcXa5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46</v>
      </c>
      <c r="B3" s="30" t="s">
        <v>47</v>
      </c>
      <c r="C3" s="30" t="s">
        <v>48</v>
      </c>
      <c r="D3" s="30" t="s">
        <v>49</v>
      </c>
      <c r="E3" s="30" t="s">
        <v>50</v>
      </c>
      <c r="F3" s="30" t="s">
        <v>51</v>
      </c>
      <c r="G3" s="30" t="s">
        <v>52</v>
      </c>
      <c r="H3" s="82" t="s">
        <v>53</v>
      </c>
      <c r="I3" s="83"/>
      <c r="J3" s="83"/>
      <c r="K3" s="83"/>
      <c r="L3" s="83"/>
      <c r="M3" s="83"/>
      <c r="N3" s="83"/>
      <c r="O3" s="83"/>
      <c r="P3" s="83"/>
      <c r="Q3" s="83"/>
      <c r="R3" s="83"/>
      <c r="S3" s="83"/>
      <c r="T3" s="83"/>
      <c r="U3" s="83"/>
      <c r="V3" s="83"/>
      <c r="W3" s="84"/>
      <c r="X3" s="88" t="s">
        <v>54</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55</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29" t="s">
        <v>56</v>
      </c>
      <c r="B4" s="31"/>
      <c r="C4" s="31"/>
      <c r="D4" s="31"/>
      <c r="E4" s="31"/>
      <c r="F4" s="31"/>
      <c r="G4" s="31"/>
      <c r="H4" s="85"/>
      <c r="I4" s="86"/>
      <c r="J4" s="86"/>
      <c r="K4" s="86"/>
      <c r="L4" s="86"/>
      <c r="M4" s="86"/>
      <c r="N4" s="86"/>
      <c r="O4" s="86"/>
      <c r="P4" s="86"/>
      <c r="Q4" s="86"/>
      <c r="R4" s="86"/>
      <c r="S4" s="86"/>
      <c r="T4" s="86"/>
      <c r="U4" s="86"/>
      <c r="V4" s="86"/>
      <c r="W4" s="87"/>
      <c r="X4" s="81" t="s">
        <v>57</v>
      </c>
      <c r="Y4" s="81"/>
      <c r="Z4" s="81"/>
      <c r="AA4" s="81"/>
      <c r="AB4" s="81"/>
      <c r="AC4" s="81"/>
      <c r="AD4" s="81"/>
      <c r="AE4" s="81"/>
      <c r="AF4" s="81"/>
      <c r="AG4" s="81"/>
      <c r="AH4" s="81"/>
      <c r="AI4" s="81" t="s">
        <v>58</v>
      </c>
      <c r="AJ4" s="81"/>
      <c r="AK4" s="81"/>
      <c r="AL4" s="81"/>
      <c r="AM4" s="81"/>
      <c r="AN4" s="81"/>
      <c r="AO4" s="81"/>
      <c r="AP4" s="81"/>
      <c r="AQ4" s="81"/>
      <c r="AR4" s="81"/>
      <c r="AS4" s="81"/>
      <c r="AT4" s="81" t="s">
        <v>59</v>
      </c>
      <c r="AU4" s="81"/>
      <c r="AV4" s="81"/>
      <c r="AW4" s="81"/>
      <c r="AX4" s="81"/>
      <c r="AY4" s="81"/>
      <c r="AZ4" s="81"/>
      <c r="BA4" s="81"/>
      <c r="BB4" s="81"/>
      <c r="BC4" s="81"/>
      <c r="BD4" s="81"/>
      <c r="BE4" s="81" t="s">
        <v>60</v>
      </c>
      <c r="BF4" s="81"/>
      <c r="BG4" s="81"/>
      <c r="BH4" s="81"/>
      <c r="BI4" s="81"/>
      <c r="BJ4" s="81"/>
      <c r="BK4" s="81"/>
      <c r="BL4" s="81"/>
      <c r="BM4" s="81"/>
      <c r="BN4" s="81"/>
      <c r="BO4" s="81"/>
      <c r="BP4" s="81" t="s">
        <v>61</v>
      </c>
      <c r="BQ4" s="81"/>
      <c r="BR4" s="81"/>
      <c r="BS4" s="81"/>
      <c r="BT4" s="81"/>
      <c r="BU4" s="81"/>
      <c r="BV4" s="81"/>
      <c r="BW4" s="81"/>
      <c r="BX4" s="81"/>
      <c r="BY4" s="81"/>
      <c r="BZ4" s="81"/>
      <c r="CA4" s="81" t="s">
        <v>62</v>
      </c>
      <c r="CB4" s="81"/>
      <c r="CC4" s="81"/>
      <c r="CD4" s="81"/>
      <c r="CE4" s="81"/>
      <c r="CF4" s="81"/>
      <c r="CG4" s="81"/>
      <c r="CH4" s="81"/>
      <c r="CI4" s="81"/>
      <c r="CJ4" s="81"/>
      <c r="CK4" s="81"/>
      <c r="CL4" s="81" t="s">
        <v>63</v>
      </c>
      <c r="CM4" s="81"/>
      <c r="CN4" s="81"/>
      <c r="CO4" s="81"/>
      <c r="CP4" s="81"/>
      <c r="CQ4" s="81"/>
      <c r="CR4" s="81"/>
      <c r="CS4" s="81"/>
      <c r="CT4" s="81"/>
      <c r="CU4" s="81"/>
      <c r="CV4" s="81"/>
      <c r="CW4" s="81" t="s">
        <v>64</v>
      </c>
      <c r="CX4" s="81"/>
      <c r="CY4" s="81"/>
      <c r="CZ4" s="81"/>
      <c r="DA4" s="81"/>
      <c r="DB4" s="81"/>
      <c r="DC4" s="81"/>
      <c r="DD4" s="81"/>
      <c r="DE4" s="81"/>
      <c r="DF4" s="81"/>
      <c r="DG4" s="81"/>
      <c r="DH4" s="81" t="s">
        <v>65</v>
      </c>
      <c r="DI4" s="81"/>
      <c r="DJ4" s="81"/>
      <c r="DK4" s="81"/>
      <c r="DL4" s="81"/>
      <c r="DM4" s="81"/>
      <c r="DN4" s="81"/>
      <c r="DO4" s="81"/>
      <c r="DP4" s="81"/>
      <c r="DQ4" s="81"/>
      <c r="DR4" s="81"/>
      <c r="DS4" s="81" t="s">
        <v>66</v>
      </c>
      <c r="DT4" s="81"/>
      <c r="DU4" s="81"/>
      <c r="DV4" s="81"/>
      <c r="DW4" s="81"/>
      <c r="DX4" s="81"/>
      <c r="DY4" s="81"/>
      <c r="DZ4" s="81"/>
      <c r="EA4" s="81"/>
      <c r="EB4" s="81"/>
      <c r="EC4" s="81"/>
      <c r="ED4" s="81" t="s">
        <v>67</v>
      </c>
      <c r="EE4" s="81"/>
      <c r="EF4" s="81"/>
      <c r="EG4" s="81"/>
      <c r="EH4" s="81"/>
      <c r="EI4" s="81"/>
      <c r="EJ4" s="81"/>
      <c r="EK4" s="81"/>
      <c r="EL4" s="81"/>
      <c r="EM4" s="81"/>
      <c r="EN4" s="81"/>
    </row>
    <row r="5" spans="1:144" x14ac:dyDescent="0.15">
      <c r="A5" s="29" t="s">
        <v>68</v>
      </c>
      <c r="B5" s="32"/>
      <c r="C5" s="32"/>
      <c r="D5" s="32"/>
      <c r="E5" s="32"/>
      <c r="F5" s="32"/>
      <c r="G5" s="32"/>
      <c r="H5" s="33" t="s">
        <v>69</v>
      </c>
      <c r="I5" s="33" t="s">
        <v>70</v>
      </c>
      <c r="J5" s="33" t="s">
        <v>71</v>
      </c>
      <c r="K5" s="33" t="s">
        <v>72</v>
      </c>
      <c r="L5" s="33" t="s">
        <v>73</v>
      </c>
      <c r="M5" s="33" t="s">
        <v>74</v>
      </c>
      <c r="N5" s="33" t="s">
        <v>75</v>
      </c>
      <c r="O5" s="33" t="s">
        <v>76</v>
      </c>
      <c r="P5" s="33" t="s">
        <v>77</v>
      </c>
      <c r="Q5" s="33" t="s">
        <v>78</v>
      </c>
      <c r="R5" s="33" t="s">
        <v>79</v>
      </c>
      <c r="S5" s="33" t="s">
        <v>80</v>
      </c>
      <c r="T5" s="33" t="s">
        <v>81</v>
      </c>
      <c r="U5" s="33" t="s">
        <v>82</v>
      </c>
      <c r="V5" s="33" t="s">
        <v>83</v>
      </c>
      <c r="W5" s="33" t="s">
        <v>84</v>
      </c>
      <c r="X5" s="33" t="s">
        <v>85</v>
      </c>
      <c r="Y5" s="33" t="s">
        <v>86</v>
      </c>
      <c r="Z5" s="33" t="s">
        <v>87</v>
      </c>
      <c r="AA5" s="33" t="s">
        <v>88</v>
      </c>
      <c r="AB5" s="33" t="s">
        <v>89</v>
      </c>
      <c r="AC5" s="33" t="s">
        <v>90</v>
      </c>
      <c r="AD5" s="33" t="s">
        <v>91</v>
      </c>
      <c r="AE5" s="33" t="s">
        <v>92</v>
      </c>
      <c r="AF5" s="33" t="s">
        <v>93</v>
      </c>
      <c r="AG5" s="33" t="s">
        <v>94</v>
      </c>
      <c r="AH5" s="33" t="s">
        <v>29</v>
      </c>
      <c r="AI5" s="33" t="s">
        <v>85</v>
      </c>
      <c r="AJ5" s="33" t="s">
        <v>86</v>
      </c>
      <c r="AK5" s="33" t="s">
        <v>87</v>
      </c>
      <c r="AL5" s="33" t="s">
        <v>88</v>
      </c>
      <c r="AM5" s="33" t="s">
        <v>89</v>
      </c>
      <c r="AN5" s="33" t="s">
        <v>90</v>
      </c>
      <c r="AO5" s="33" t="s">
        <v>91</v>
      </c>
      <c r="AP5" s="33" t="s">
        <v>92</v>
      </c>
      <c r="AQ5" s="33" t="s">
        <v>93</v>
      </c>
      <c r="AR5" s="33" t="s">
        <v>94</v>
      </c>
      <c r="AS5" s="33" t="s">
        <v>95</v>
      </c>
      <c r="AT5" s="33" t="s">
        <v>85</v>
      </c>
      <c r="AU5" s="33" t="s">
        <v>86</v>
      </c>
      <c r="AV5" s="33" t="s">
        <v>87</v>
      </c>
      <c r="AW5" s="33" t="s">
        <v>88</v>
      </c>
      <c r="AX5" s="33" t="s">
        <v>89</v>
      </c>
      <c r="AY5" s="33" t="s">
        <v>90</v>
      </c>
      <c r="AZ5" s="33" t="s">
        <v>91</v>
      </c>
      <c r="BA5" s="33" t="s">
        <v>92</v>
      </c>
      <c r="BB5" s="33" t="s">
        <v>93</v>
      </c>
      <c r="BC5" s="33" t="s">
        <v>94</v>
      </c>
      <c r="BD5" s="33" t="s">
        <v>95</v>
      </c>
      <c r="BE5" s="33" t="s">
        <v>85</v>
      </c>
      <c r="BF5" s="33" t="s">
        <v>86</v>
      </c>
      <c r="BG5" s="33" t="s">
        <v>87</v>
      </c>
      <c r="BH5" s="33" t="s">
        <v>88</v>
      </c>
      <c r="BI5" s="33" t="s">
        <v>89</v>
      </c>
      <c r="BJ5" s="33" t="s">
        <v>90</v>
      </c>
      <c r="BK5" s="33" t="s">
        <v>91</v>
      </c>
      <c r="BL5" s="33" t="s">
        <v>92</v>
      </c>
      <c r="BM5" s="33" t="s">
        <v>93</v>
      </c>
      <c r="BN5" s="33" t="s">
        <v>94</v>
      </c>
      <c r="BO5" s="33" t="s">
        <v>95</v>
      </c>
      <c r="BP5" s="33" t="s">
        <v>85</v>
      </c>
      <c r="BQ5" s="33" t="s">
        <v>86</v>
      </c>
      <c r="BR5" s="33" t="s">
        <v>87</v>
      </c>
      <c r="BS5" s="33" t="s">
        <v>88</v>
      </c>
      <c r="BT5" s="33" t="s">
        <v>89</v>
      </c>
      <c r="BU5" s="33" t="s">
        <v>90</v>
      </c>
      <c r="BV5" s="33" t="s">
        <v>91</v>
      </c>
      <c r="BW5" s="33" t="s">
        <v>92</v>
      </c>
      <c r="BX5" s="33" t="s">
        <v>93</v>
      </c>
      <c r="BY5" s="33" t="s">
        <v>94</v>
      </c>
      <c r="BZ5" s="33" t="s">
        <v>95</v>
      </c>
      <c r="CA5" s="33" t="s">
        <v>85</v>
      </c>
      <c r="CB5" s="33" t="s">
        <v>86</v>
      </c>
      <c r="CC5" s="33" t="s">
        <v>87</v>
      </c>
      <c r="CD5" s="33" t="s">
        <v>88</v>
      </c>
      <c r="CE5" s="33" t="s">
        <v>89</v>
      </c>
      <c r="CF5" s="33" t="s">
        <v>90</v>
      </c>
      <c r="CG5" s="33" t="s">
        <v>91</v>
      </c>
      <c r="CH5" s="33" t="s">
        <v>92</v>
      </c>
      <c r="CI5" s="33" t="s">
        <v>93</v>
      </c>
      <c r="CJ5" s="33" t="s">
        <v>94</v>
      </c>
      <c r="CK5" s="33" t="s">
        <v>95</v>
      </c>
      <c r="CL5" s="33" t="s">
        <v>85</v>
      </c>
      <c r="CM5" s="33" t="s">
        <v>86</v>
      </c>
      <c r="CN5" s="33" t="s">
        <v>87</v>
      </c>
      <c r="CO5" s="33" t="s">
        <v>88</v>
      </c>
      <c r="CP5" s="33" t="s">
        <v>89</v>
      </c>
      <c r="CQ5" s="33" t="s">
        <v>90</v>
      </c>
      <c r="CR5" s="33" t="s">
        <v>91</v>
      </c>
      <c r="CS5" s="33" t="s">
        <v>92</v>
      </c>
      <c r="CT5" s="33" t="s">
        <v>93</v>
      </c>
      <c r="CU5" s="33" t="s">
        <v>94</v>
      </c>
      <c r="CV5" s="33" t="s">
        <v>95</v>
      </c>
      <c r="CW5" s="33" t="s">
        <v>85</v>
      </c>
      <c r="CX5" s="33" t="s">
        <v>86</v>
      </c>
      <c r="CY5" s="33" t="s">
        <v>87</v>
      </c>
      <c r="CZ5" s="33" t="s">
        <v>88</v>
      </c>
      <c r="DA5" s="33" t="s">
        <v>89</v>
      </c>
      <c r="DB5" s="33" t="s">
        <v>90</v>
      </c>
      <c r="DC5" s="33" t="s">
        <v>91</v>
      </c>
      <c r="DD5" s="33" t="s">
        <v>92</v>
      </c>
      <c r="DE5" s="33" t="s">
        <v>93</v>
      </c>
      <c r="DF5" s="33" t="s">
        <v>94</v>
      </c>
      <c r="DG5" s="33" t="s">
        <v>95</v>
      </c>
      <c r="DH5" s="33" t="s">
        <v>85</v>
      </c>
      <c r="DI5" s="33" t="s">
        <v>86</v>
      </c>
      <c r="DJ5" s="33" t="s">
        <v>87</v>
      </c>
      <c r="DK5" s="33" t="s">
        <v>88</v>
      </c>
      <c r="DL5" s="33" t="s">
        <v>89</v>
      </c>
      <c r="DM5" s="33" t="s">
        <v>90</v>
      </c>
      <c r="DN5" s="33" t="s">
        <v>91</v>
      </c>
      <c r="DO5" s="33" t="s">
        <v>92</v>
      </c>
      <c r="DP5" s="33" t="s">
        <v>93</v>
      </c>
      <c r="DQ5" s="33" t="s">
        <v>94</v>
      </c>
      <c r="DR5" s="33" t="s">
        <v>95</v>
      </c>
      <c r="DS5" s="33" t="s">
        <v>85</v>
      </c>
      <c r="DT5" s="33" t="s">
        <v>86</v>
      </c>
      <c r="DU5" s="33" t="s">
        <v>87</v>
      </c>
      <c r="DV5" s="33" t="s">
        <v>88</v>
      </c>
      <c r="DW5" s="33" t="s">
        <v>89</v>
      </c>
      <c r="DX5" s="33" t="s">
        <v>90</v>
      </c>
      <c r="DY5" s="33" t="s">
        <v>91</v>
      </c>
      <c r="DZ5" s="33" t="s">
        <v>92</v>
      </c>
      <c r="EA5" s="33" t="s">
        <v>93</v>
      </c>
      <c r="EB5" s="33" t="s">
        <v>94</v>
      </c>
      <c r="EC5" s="33" t="s">
        <v>95</v>
      </c>
      <c r="ED5" s="33" t="s">
        <v>85</v>
      </c>
      <c r="EE5" s="33" t="s">
        <v>86</v>
      </c>
      <c r="EF5" s="33" t="s">
        <v>87</v>
      </c>
      <c r="EG5" s="33" t="s">
        <v>88</v>
      </c>
      <c r="EH5" s="33" t="s">
        <v>89</v>
      </c>
      <c r="EI5" s="33" t="s">
        <v>90</v>
      </c>
      <c r="EJ5" s="33" t="s">
        <v>91</v>
      </c>
      <c r="EK5" s="33" t="s">
        <v>92</v>
      </c>
      <c r="EL5" s="33" t="s">
        <v>93</v>
      </c>
      <c r="EM5" s="33" t="s">
        <v>94</v>
      </c>
      <c r="EN5" s="33" t="s">
        <v>95</v>
      </c>
    </row>
    <row r="6" spans="1:144" s="37" customFormat="1" x14ac:dyDescent="0.15">
      <c r="A6" s="29" t="s">
        <v>96</v>
      </c>
      <c r="B6" s="34">
        <f>B7</f>
        <v>2018</v>
      </c>
      <c r="C6" s="34">
        <f t="shared" ref="C6:W6" si="3">C7</f>
        <v>384844</v>
      </c>
      <c r="D6" s="34">
        <f t="shared" si="3"/>
        <v>47</v>
      </c>
      <c r="E6" s="34">
        <f t="shared" si="3"/>
        <v>1</v>
      </c>
      <c r="F6" s="34">
        <f t="shared" si="3"/>
        <v>0</v>
      </c>
      <c r="G6" s="34">
        <f t="shared" si="3"/>
        <v>0</v>
      </c>
      <c r="H6" s="34" t="str">
        <f t="shared" si="3"/>
        <v>愛媛県　松野町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99.77</v>
      </c>
      <c r="Q6" s="35">
        <f t="shared" si="3"/>
        <v>3260</v>
      </c>
      <c r="R6" s="35">
        <f t="shared" si="3"/>
        <v>4002</v>
      </c>
      <c r="S6" s="35">
        <f t="shared" si="3"/>
        <v>98.45</v>
      </c>
      <c r="T6" s="35">
        <f t="shared" si="3"/>
        <v>40.65</v>
      </c>
      <c r="U6" s="35">
        <f t="shared" si="3"/>
        <v>3923</v>
      </c>
      <c r="V6" s="35">
        <f t="shared" si="3"/>
        <v>80.239999999999995</v>
      </c>
      <c r="W6" s="35">
        <f t="shared" si="3"/>
        <v>48.89</v>
      </c>
      <c r="X6" s="36">
        <f>IF(X7="",NA(),X7)</f>
        <v>117.7</v>
      </c>
      <c r="Y6" s="36">
        <f t="shared" ref="Y6:AG6" si="4">IF(Y7="",NA(),Y7)</f>
        <v>114.23</v>
      </c>
      <c r="Z6" s="36">
        <f t="shared" si="4"/>
        <v>115.73</v>
      </c>
      <c r="AA6" s="36">
        <f t="shared" si="4"/>
        <v>117.04</v>
      </c>
      <c r="AB6" s="36">
        <f t="shared" si="4"/>
        <v>108.75</v>
      </c>
      <c r="AC6" s="36">
        <f t="shared" si="4"/>
        <v>75.87</v>
      </c>
      <c r="AD6" s="36">
        <f t="shared" si="4"/>
        <v>76.27</v>
      </c>
      <c r="AE6" s="36">
        <f t="shared" si="4"/>
        <v>77.56</v>
      </c>
      <c r="AF6" s="36">
        <f t="shared" si="4"/>
        <v>78.510000000000005</v>
      </c>
      <c r="AG6" s="36">
        <f t="shared" si="4"/>
        <v>77.91</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478.48</v>
      </c>
      <c r="BF6" s="36">
        <f t="shared" ref="BF6:BN6" si="7">IF(BF7="",NA(),BF7)</f>
        <v>436.72</v>
      </c>
      <c r="BG6" s="36">
        <f t="shared" si="7"/>
        <v>387.65</v>
      </c>
      <c r="BH6" s="36">
        <f t="shared" si="7"/>
        <v>325.76</v>
      </c>
      <c r="BI6" s="36">
        <f t="shared" si="7"/>
        <v>278.92</v>
      </c>
      <c r="BJ6" s="36">
        <f t="shared" si="7"/>
        <v>1125.69</v>
      </c>
      <c r="BK6" s="36">
        <f t="shared" si="7"/>
        <v>1134.67</v>
      </c>
      <c r="BL6" s="36">
        <f t="shared" si="7"/>
        <v>1144.79</v>
      </c>
      <c r="BM6" s="36">
        <f t="shared" si="7"/>
        <v>1061.58</v>
      </c>
      <c r="BN6" s="36">
        <f t="shared" si="7"/>
        <v>1007.7</v>
      </c>
      <c r="BO6" s="35" t="str">
        <f>IF(BO7="","",IF(BO7="-","【-】","【"&amp;SUBSTITUTE(TEXT(BO7,"#,##0.00"),"-","△")&amp;"】"))</f>
        <v>【1,074.14】</v>
      </c>
      <c r="BP6" s="36">
        <f>IF(BP7="",NA(),BP7)</f>
        <v>116.8</v>
      </c>
      <c r="BQ6" s="36">
        <f t="shared" ref="BQ6:BY6" si="8">IF(BQ7="",NA(),BQ7)</f>
        <v>113.36</v>
      </c>
      <c r="BR6" s="36">
        <f t="shared" si="8"/>
        <v>115.51</v>
      </c>
      <c r="BS6" s="36">
        <f t="shared" si="8"/>
        <v>116.92</v>
      </c>
      <c r="BT6" s="36">
        <f t="shared" si="8"/>
        <v>108.47</v>
      </c>
      <c r="BU6" s="36">
        <f t="shared" si="8"/>
        <v>46.48</v>
      </c>
      <c r="BV6" s="36">
        <f t="shared" si="8"/>
        <v>40.6</v>
      </c>
      <c r="BW6" s="36">
        <f t="shared" si="8"/>
        <v>56.04</v>
      </c>
      <c r="BX6" s="36">
        <f t="shared" si="8"/>
        <v>58.52</v>
      </c>
      <c r="BY6" s="36">
        <f t="shared" si="8"/>
        <v>59.22</v>
      </c>
      <c r="BZ6" s="35" t="str">
        <f>IF(BZ7="","",IF(BZ7="-","【-】","【"&amp;SUBSTITUTE(TEXT(BZ7,"#,##0.00"),"-","△")&amp;"】"))</f>
        <v>【54.36】</v>
      </c>
      <c r="CA6" s="36">
        <f>IF(CA7="",NA(),CA7)</f>
        <v>147.62</v>
      </c>
      <c r="CB6" s="36">
        <f t="shared" ref="CB6:CJ6" si="9">IF(CB7="",NA(),CB7)</f>
        <v>153.94</v>
      </c>
      <c r="CC6" s="36">
        <f t="shared" si="9"/>
        <v>151.79</v>
      </c>
      <c r="CD6" s="36">
        <f t="shared" si="9"/>
        <v>148.86000000000001</v>
      </c>
      <c r="CE6" s="36">
        <f t="shared" si="9"/>
        <v>162.06</v>
      </c>
      <c r="CF6" s="36">
        <f t="shared" si="9"/>
        <v>376.61</v>
      </c>
      <c r="CG6" s="36">
        <f t="shared" si="9"/>
        <v>440.03</v>
      </c>
      <c r="CH6" s="36">
        <f t="shared" si="9"/>
        <v>304.35000000000002</v>
      </c>
      <c r="CI6" s="36">
        <f t="shared" si="9"/>
        <v>296.3</v>
      </c>
      <c r="CJ6" s="36">
        <f t="shared" si="9"/>
        <v>292.89999999999998</v>
      </c>
      <c r="CK6" s="35" t="str">
        <f>IF(CK7="","",IF(CK7="-","【-】","【"&amp;SUBSTITUTE(TEXT(CK7,"#,##0.00"),"-","△")&amp;"】"))</f>
        <v>【296.40】</v>
      </c>
      <c r="CL6" s="36">
        <f>IF(CL7="",NA(),CL7)</f>
        <v>99.31</v>
      </c>
      <c r="CM6" s="36">
        <f t="shared" ref="CM6:CU6" si="10">IF(CM7="",NA(),CM7)</f>
        <v>96.42</v>
      </c>
      <c r="CN6" s="36">
        <f t="shared" si="10"/>
        <v>94.49</v>
      </c>
      <c r="CO6" s="36">
        <f t="shared" si="10"/>
        <v>103.41</v>
      </c>
      <c r="CP6" s="36">
        <f t="shared" si="10"/>
        <v>99.21</v>
      </c>
      <c r="CQ6" s="36">
        <f t="shared" si="10"/>
        <v>57.43</v>
      </c>
      <c r="CR6" s="36">
        <f t="shared" si="10"/>
        <v>57.29</v>
      </c>
      <c r="CS6" s="36">
        <f t="shared" si="10"/>
        <v>55.9</v>
      </c>
      <c r="CT6" s="36">
        <f t="shared" si="10"/>
        <v>57.3</v>
      </c>
      <c r="CU6" s="36">
        <f t="shared" si="10"/>
        <v>56.76</v>
      </c>
      <c r="CV6" s="35" t="str">
        <f>IF(CV7="","",IF(CV7="-","【-】","【"&amp;SUBSTITUTE(TEXT(CV7,"#,##0.00"),"-","△")&amp;"】"))</f>
        <v>【55.95】</v>
      </c>
      <c r="CW6" s="36">
        <f>IF(CW7="",NA(),CW7)</f>
        <v>71.69</v>
      </c>
      <c r="CX6" s="36">
        <f t="shared" ref="CX6:DF6" si="11">IF(CX7="",NA(),CX7)</f>
        <v>72.11</v>
      </c>
      <c r="CY6" s="36">
        <f t="shared" si="11"/>
        <v>73.84</v>
      </c>
      <c r="CZ6" s="36">
        <f t="shared" si="11"/>
        <v>70.959999999999994</v>
      </c>
      <c r="DA6" s="36">
        <f t="shared" si="11"/>
        <v>73.37</v>
      </c>
      <c r="DB6" s="36">
        <f t="shared" si="11"/>
        <v>73.83</v>
      </c>
      <c r="DC6" s="36">
        <f t="shared" si="11"/>
        <v>73.69</v>
      </c>
      <c r="DD6" s="36">
        <f t="shared" si="11"/>
        <v>73.28</v>
      </c>
      <c r="DE6" s="36">
        <f t="shared" si="11"/>
        <v>72.42</v>
      </c>
      <c r="DF6" s="36">
        <f t="shared" si="11"/>
        <v>73.069999999999993</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0.69</v>
      </c>
      <c r="EJ6" s="36">
        <f t="shared" si="14"/>
        <v>0.65</v>
      </c>
      <c r="EK6" s="36">
        <f t="shared" si="14"/>
        <v>0.53</v>
      </c>
      <c r="EL6" s="36">
        <f t="shared" si="14"/>
        <v>0.72</v>
      </c>
      <c r="EM6" s="36">
        <f t="shared" si="14"/>
        <v>0.53</v>
      </c>
      <c r="EN6" s="35" t="str">
        <f>IF(EN7="","",IF(EN7="-","【-】","【"&amp;SUBSTITUTE(TEXT(EN7,"#,##0.00"),"-","△")&amp;"】"))</f>
        <v>【0.54】</v>
      </c>
    </row>
    <row r="7" spans="1:144" s="37" customFormat="1" x14ac:dyDescent="0.15">
      <c r="A7" s="29"/>
      <c r="B7" s="38">
        <v>2018</v>
      </c>
      <c r="C7" s="38">
        <v>384844</v>
      </c>
      <c r="D7" s="38">
        <v>47</v>
      </c>
      <c r="E7" s="38">
        <v>1</v>
      </c>
      <c r="F7" s="38">
        <v>0</v>
      </c>
      <c r="G7" s="38">
        <v>0</v>
      </c>
      <c r="H7" s="38" t="s">
        <v>97</v>
      </c>
      <c r="I7" s="38" t="s">
        <v>98</v>
      </c>
      <c r="J7" s="38" t="s">
        <v>99</v>
      </c>
      <c r="K7" s="38" t="s">
        <v>100</v>
      </c>
      <c r="L7" s="38" t="s">
        <v>101</v>
      </c>
      <c r="M7" s="38" t="s">
        <v>102</v>
      </c>
      <c r="N7" s="39" t="s">
        <v>103</v>
      </c>
      <c r="O7" s="39" t="s">
        <v>104</v>
      </c>
      <c r="P7" s="39">
        <v>99.77</v>
      </c>
      <c r="Q7" s="39">
        <v>3260</v>
      </c>
      <c r="R7" s="39">
        <v>4002</v>
      </c>
      <c r="S7" s="39">
        <v>98.45</v>
      </c>
      <c r="T7" s="39">
        <v>40.65</v>
      </c>
      <c r="U7" s="39">
        <v>3923</v>
      </c>
      <c r="V7" s="39">
        <v>80.239999999999995</v>
      </c>
      <c r="W7" s="39">
        <v>48.89</v>
      </c>
      <c r="X7" s="39">
        <v>117.7</v>
      </c>
      <c r="Y7" s="39">
        <v>114.23</v>
      </c>
      <c r="Z7" s="39">
        <v>115.73</v>
      </c>
      <c r="AA7" s="39">
        <v>117.04</v>
      </c>
      <c r="AB7" s="39">
        <v>108.75</v>
      </c>
      <c r="AC7" s="39">
        <v>75.87</v>
      </c>
      <c r="AD7" s="39">
        <v>76.27</v>
      </c>
      <c r="AE7" s="39">
        <v>77.56</v>
      </c>
      <c r="AF7" s="39">
        <v>78.510000000000005</v>
      </c>
      <c r="AG7" s="39">
        <v>77.91</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478.48</v>
      </c>
      <c r="BF7" s="39">
        <v>436.72</v>
      </c>
      <c r="BG7" s="39">
        <v>387.65</v>
      </c>
      <c r="BH7" s="39">
        <v>325.76</v>
      </c>
      <c r="BI7" s="39">
        <v>278.92</v>
      </c>
      <c r="BJ7" s="39">
        <v>1125.69</v>
      </c>
      <c r="BK7" s="39">
        <v>1134.67</v>
      </c>
      <c r="BL7" s="39">
        <v>1144.79</v>
      </c>
      <c r="BM7" s="39">
        <v>1061.58</v>
      </c>
      <c r="BN7" s="39">
        <v>1007.7</v>
      </c>
      <c r="BO7" s="39">
        <v>1074.1400000000001</v>
      </c>
      <c r="BP7" s="39">
        <v>116.8</v>
      </c>
      <c r="BQ7" s="39">
        <v>113.36</v>
      </c>
      <c r="BR7" s="39">
        <v>115.51</v>
      </c>
      <c r="BS7" s="39">
        <v>116.92</v>
      </c>
      <c r="BT7" s="39">
        <v>108.47</v>
      </c>
      <c r="BU7" s="39">
        <v>46.48</v>
      </c>
      <c r="BV7" s="39">
        <v>40.6</v>
      </c>
      <c r="BW7" s="39">
        <v>56.04</v>
      </c>
      <c r="BX7" s="39">
        <v>58.52</v>
      </c>
      <c r="BY7" s="39">
        <v>59.22</v>
      </c>
      <c r="BZ7" s="39">
        <v>54.36</v>
      </c>
      <c r="CA7" s="39">
        <v>147.62</v>
      </c>
      <c r="CB7" s="39">
        <v>153.94</v>
      </c>
      <c r="CC7" s="39">
        <v>151.79</v>
      </c>
      <c r="CD7" s="39">
        <v>148.86000000000001</v>
      </c>
      <c r="CE7" s="39">
        <v>162.06</v>
      </c>
      <c r="CF7" s="39">
        <v>376.61</v>
      </c>
      <c r="CG7" s="39">
        <v>440.03</v>
      </c>
      <c r="CH7" s="39">
        <v>304.35000000000002</v>
      </c>
      <c r="CI7" s="39">
        <v>296.3</v>
      </c>
      <c r="CJ7" s="39">
        <v>292.89999999999998</v>
      </c>
      <c r="CK7" s="39">
        <v>296.39999999999998</v>
      </c>
      <c r="CL7" s="39">
        <v>99.31</v>
      </c>
      <c r="CM7" s="39">
        <v>96.42</v>
      </c>
      <c r="CN7" s="39">
        <v>94.49</v>
      </c>
      <c r="CO7" s="39">
        <v>103.41</v>
      </c>
      <c r="CP7" s="39">
        <v>99.21</v>
      </c>
      <c r="CQ7" s="39">
        <v>57.43</v>
      </c>
      <c r="CR7" s="39">
        <v>57.29</v>
      </c>
      <c r="CS7" s="39">
        <v>55.9</v>
      </c>
      <c r="CT7" s="39">
        <v>57.3</v>
      </c>
      <c r="CU7" s="39">
        <v>56.76</v>
      </c>
      <c r="CV7" s="39">
        <v>55.95</v>
      </c>
      <c r="CW7" s="39">
        <v>71.69</v>
      </c>
      <c r="CX7" s="39">
        <v>72.11</v>
      </c>
      <c r="CY7" s="39">
        <v>73.84</v>
      </c>
      <c r="CZ7" s="39">
        <v>70.959999999999994</v>
      </c>
      <c r="DA7" s="39">
        <v>73.37</v>
      </c>
      <c r="DB7" s="39">
        <v>73.83</v>
      </c>
      <c r="DC7" s="39">
        <v>73.69</v>
      </c>
      <c r="DD7" s="39">
        <v>73.28</v>
      </c>
      <c r="DE7" s="39">
        <v>72.42</v>
      </c>
      <c r="DF7" s="39">
        <v>73.069999999999993</v>
      </c>
      <c r="DG7" s="39">
        <v>73.77</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0.69</v>
      </c>
      <c r="EJ7" s="39">
        <v>0.65</v>
      </c>
      <c r="EK7" s="39">
        <v>0.53</v>
      </c>
      <c r="EL7" s="39">
        <v>0.72</v>
      </c>
      <c r="EM7" s="39">
        <v>0.53</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105</v>
      </c>
      <c r="C9" s="41" t="s">
        <v>106</v>
      </c>
      <c r="D9" s="41" t="s">
        <v>107</v>
      </c>
      <c r="E9" s="41" t="s">
        <v>108</v>
      </c>
      <c r="F9" s="41" t="s">
        <v>109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47</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2020-02-17T02:43:27Z</cp:lastPrinted>
  <dcterms:created xsi:type="dcterms:W3CDTF">2019-12-05T04:39:21Z</dcterms:created>
  <dcterms:modified xsi:type="dcterms:W3CDTF">2020-02-17T02:46:22Z</dcterms:modified>
  <cp:category/>
</cp:coreProperties>
</file>