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6 内子町\"/>
    </mc:Choice>
  </mc:AlternateContent>
  <workbookProtection workbookAlgorithmName="SHA-512" workbookHashValue="fS8Nh/PeMM//rBXHQixQn9Q3eeHPHh1cy6EQWlVTLcj0r1IijYOMZT7z0TarMXjVJFyuLMlbjZJUpXw+nB4NSw==" workbookSaltValue="8cBR+hpbuJD9B+sbQZF4Zg==" workbookSpinCount="100000" lockStructure="1"/>
  <bookViews>
    <workbookView xWindow="-120" yWindow="-120" windowWidth="20730" windowHeight="1116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B8" i="4"/>
  <c r="AT8" i="4"/>
  <c r="AD8" i="4"/>
  <c r="W8" i="4"/>
  <c r="B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<sst xmlns="http://schemas.openxmlformats.org/spreadsheetml/2006/main" count="289" uniqueCount="111">
  <si>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</si>
  <si>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</si>
  <si>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</si>
  <si>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</si>
  <si>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</si>
  <si>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</si>
  <si>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</si>
  <si>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</si>
  <si>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</si>
  <si>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</si>
  <si>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</si>
  <si>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</si>
  <si>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</si>
  <si>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</si>
  <si>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</si>
  <si>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</si>
  <si>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</si>
  <si>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</si>
  <si>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</si>
  <si>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</si>
  <si>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</si>
  <si>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</si>
  <si>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</si>
  <si>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</si>
  <si>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</si>
  <si>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</si>
  <si>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</si>
  <si>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</si>
  <si>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</si>
  <si>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</si>
  <si>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</si>
  <si>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</si>
  <si>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</si>
  <si>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</si>
  <si>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</si>
  <si>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</si>
  <si>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</si>
  <si>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</si>
  <si>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</si>
  <si>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</si>
  <si>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</si>
  <si>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</si>
  <si>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</si>
  <si>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</si>
  <si>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</si>
  <si>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</si>
  <si>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</si>
  <si>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</si>
  <si>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</si>
  <si>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</si>
  <si>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</si>
  <si>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</si>
  <si>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</si>
  <si>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</si>
  <si>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</si>
  <si>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</si>
  <si>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</si>
  <si>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</si>
  <si>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</si>
  <si>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</si>
  <si>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</si>
  <si>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</si>
  <si>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</si>
  <si>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</si>
  <si>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</si>
  <si>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</si>
  <si>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</si>
  <si>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</si>
  <si>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</si>
  <si>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</si>
  <si>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</si>
  <si>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</si>
  <si>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</si>
  <si>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</si>
  <si>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</si>
  <si>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</si>
  <si>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</si>
  <si>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</si>
  <si>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</si>
  <si>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</si>
  <si>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</si>
  <si>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</si>
  <si>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</si>
  <si>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</si>
  <si>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</si>
  <si>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</si>
  <si>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</si>
  <si>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</si>
  <si>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</si>
  <si>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</si>
  <si>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</si>
  <si>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</si>
  <si>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</si>
  <si>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</si>
  <si>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</si>
  <si>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</si>
  <si>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</si>
  <si>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</si>
  <si>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</si>
  <si>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</si>
  <si>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</si>
  <si>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</si>
  <si>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</si>
  <si>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</si>
  <si>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</si>
  <si>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</si>
  <si>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</si>
  <si>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</si>
  <si>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平成29年度より地方公営企業法を適用し、損益計書や貸借対照表など財務諸表に基づく経営分析を進めている。
　①経常収支比率は、類似団体の平均とほぼ同様で、一般的に安定していると言える。しかしながら、経費の大半を料金収入以外の収入（一般会計補助金）で賄っており、使用料の見直しを検討する必要がある。
　⑥汚水処理原価は、類似団体を下回っているが、③流動比率および⑤経費回収率については、100%を下回っており類似団体と比較しても数値は低く、収益の確保等経営の効率化が必要と考える。
　また、④企業債残高対事業規模比率は、類似団体を遙かに上回っており、企業債償還残高削減のため、今後も積極的に債務の償還を進めていく。
　⑦施設利用率は、例年30%前半と類似団体の平均値より下回っており、処理能力に余裕がある。今後、大きな水量増加は見込めないため、施設活用については、更新等の計画で慎重に検討したい。
　⑧水洗化率は、類似団体とほぼ同じであり、今後も接続勧誘を行いさらなるアップを目指す。
　</t>
    <rPh sb="1" eb="3">
      <t>ヘイセイ</t>
    </rPh>
    <rPh sb="5" eb="7">
      <t>ネンド</t>
    </rPh>
    <rPh sb="9" eb="11">
      <t>チホウ</t>
    </rPh>
    <rPh sb="11" eb="13">
      <t>コウエイ</t>
    </rPh>
    <rPh sb="13" eb="15">
      <t>キギョウ</t>
    </rPh>
    <rPh sb="15" eb="16">
      <t>ホウ</t>
    </rPh>
    <rPh sb="17" eb="19">
      <t>テキヨウ</t>
    </rPh>
    <rPh sb="21" eb="23">
      <t>ソンエキ</t>
    </rPh>
    <rPh sb="99" eb="101">
      <t>ケイヒ</t>
    </rPh>
    <rPh sb="102" eb="104">
      <t>タイハン</t>
    </rPh>
    <rPh sb="112" eb="114">
      <t>シュウニュウ</t>
    </rPh>
    <rPh sb="130" eb="133">
      <t>シヨウリョウ</t>
    </rPh>
    <rPh sb="134" eb="136">
      <t>ミナオ</t>
    </rPh>
    <rPh sb="138" eb="140">
      <t>ケントウ</t>
    </rPh>
    <rPh sb="142" eb="144">
      <t>ヒツヨウ</t>
    </rPh>
    <rPh sb="159" eb="161">
      <t>ルイジ</t>
    </rPh>
    <rPh sb="161" eb="163">
      <t>ダンタイ</t>
    </rPh>
    <rPh sb="164" eb="166">
      <t>シタマワ</t>
    </rPh>
    <rPh sb="181" eb="183">
      <t>ケイヒ</t>
    </rPh>
    <rPh sb="197" eb="199">
      <t>シタマワ</t>
    </rPh>
    <rPh sb="309" eb="311">
      <t>シセツ</t>
    </rPh>
    <rPh sb="311" eb="313">
      <t>リヨウ</t>
    </rPh>
    <rPh sb="313" eb="314">
      <t>リツ</t>
    </rPh>
    <rPh sb="316" eb="318">
      <t>レイネン</t>
    </rPh>
    <phoneticPr fontId="4"/>
  </si>
  <si>
    <t>　平成29年度から公営企業法を適用し、安定的な経営を目指しているが、依然、一般会計からの繰入金に頼らなければならない状況である。このような脆弱な経営基盤の強化が今後の急務な課題である。そのためには、投資や経営の合理化はもとより、水洗化普及率や水洗化率の向上とともに、料金の適正化等による収益の確保が重要となる。しかしながら、人口減少や施設の老朽化が進み、料金収入の減少や更新需要の増加が見込まれるため、現在、経営戦略の策定に取り組んでおり、長期的に安定したサービスの提供に向け、経営基盤の強化を目指していく。</t>
    <rPh sb="1" eb="3">
      <t>ヘイセイ</t>
    </rPh>
    <rPh sb="5" eb="7">
      <t>ネンド</t>
    </rPh>
    <rPh sb="9" eb="11">
      <t>コウエイ</t>
    </rPh>
    <rPh sb="11" eb="13">
      <t>キギョウ</t>
    </rPh>
    <rPh sb="13" eb="14">
      <t>ホウ</t>
    </rPh>
    <rPh sb="15" eb="17">
      <t>テキヨウ</t>
    </rPh>
    <rPh sb="19" eb="21">
      <t>アンテイ</t>
    </rPh>
    <rPh sb="34" eb="36">
      <t>イゼン</t>
    </rPh>
    <rPh sb="99" eb="101">
      <t>トウシ</t>
    </rPh>
    <rPh sb="102" eb="104">
      <t>ケイエイ</t>
    </rPh>
    <rPh sb="105" eb="108">
      <t>ゴウリカ</t>
    </rPh>
    <rPh sb="119" eb="120">
      <t>リツ</t>
    </rPh>
    <rPh sb="126" eb="128">
      <t>コウジョウ</t>
    </rPh>
    <rPh sb="133" eb="135">
      <t>リョウキン</t>
    </rPh>
    <rPh sb="136" eb="139">
      <t>テキセイカ</t>
    </rPh>
    <rPh sb="139" eb="140">
      <t>トウ</t>
    </rPh>
    <rPh sb="143" eb="145">
      <t>シュウエキ</t>
    </rPh>
    <rPh sb="146" eb="148">
      <t>カクホ</t>
    </rPh>
    <rPh sb="149" eb="151">
      <t>ジュウヨウ</t>
    </rPh>
    <rPh sb="167" eb="169">
      <t>シセツ</t>
    </rPh>
    <rPh sb="170" eb="173">
      <t>ロウキュウカ</t>
    </rPh>
    <rPh sb="174" eb="175">
      <t>スス</t>
    </rPh>
    <rPh sb="177" eb="179">
      <t>リョウキン</t>
    </rPh>
    <rPh sb="179" eb="181">
      <t>シュウニュウ</t>
    </rPh>
    <rPh sb="182" eb="184">
      <t>ゲンショウ</t>
    </rPh>
    <rPh sb="185" eb="187">
      <t>コウシン</t>
    </rPh>
    <rPh sb="187" eb="189">
      <t>ジュヨウ</t>
    </rPh>
    <rPh sb="190" eb="192">
      <t>ゾウカ</t>
    </rPh>
    <rPh sb="193" eb="195">
      <t>ミコ</t>
    </rPh>
    <rPh sb="201" eb="203">
      <t>ゲンザイ</t>
    </rPh>
    <rPh sb="204" eb="206">
      <t>ケイエイ</t>
    </rPh>
    <rPh sb="206" eb="208">
      <t>センリャク</t>
    </rPh>
    <rPh sb="209" eb="211">
      <t>サクテイ</t>
    </rPh>
    <rPh sb="212" eb="213">
      <t>ト</t>
    </rPh>
    <rPh sb="214" eb="215">
      <t>ク</t>
    </rPh>
    <rPh sb="220" eb="222">
      <t>チョウキ</t>
    </rPh>
    <rPh sb="222" eb="223">
      <t>テキ</t>
    </rPh>
    <rPh sb="224" eb="226">
      <t>アンテイ</t>
    </rPh>
    <rPh sb="233" eb="235">
      <t>テイキョウ</t>
    </rPh>
    <rPh sb="236" eb="237">
      <t>ム</t>
    </rPh>
    <rPh sb="239" eb="241">
      <t>ケイエイ</t>
    </rPh>
    <rPh sb="241" eb="243">
      <t>キバン</t>
    </rPh>
    <rPh sb="244" eb="246">
      <t>キョウカ</t>
    </rPh>
    <rPh sb="247" eb="249">
      <t>メザ</t>
    </rPh>
    <phoneticPr fontId="4"/>
  </si>
  <si>
    <t xml:space="preserve">　管渠施設については、供用開始（平成11年）から約20年が経過しているが、耐用年数（50年）から見てもまだ十分な期間があり、現状として、管渠の更新・老朽化対策は実施していない。しかし、浄化センター内に設置されている施設・設備については、経年等による機能の低下が発現し始める時期にある。
　今後は、平成31・令和2年度の2カ年で「ストックマネジメント計画」を策定し、施設の計画的な維持管理に努めていく。
</t>
    <rPh sb="2" eb="3">
      <t>キョ</t>
    </rPh>
    <rPh sb="16" eb="18">
      <t>ヘイセイ</t>
    </rPh>
    <rPh sb="20" eb="21">
      <t>ネン</t>
    </rPh>
    <rPh sb="24" eb="25">
      <t>ヤク</t>
    </rPh>
    <rPh sb="27" eb="28">
      <t>ネン</t>
    </rPh>
    <rPh sb="148" eb="150">
      <t>ヘイセイ</t>
    </rPh>
    <rPh sb="153" eb="155">
      <t>レイワ</t>
    </rPh>
    <rPh sb="156" eb="158">
      <t>ネンド</t>
    </rPh>
    <rPh sb="161" eb="162">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</si>
</sst>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F3F-4290-85D1-6FBC786E28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0.13</c:v>
                </c:pt>
              </c:numCache>
            </c:numRef>
          </c:val>
          <c:smooth val="0"/>
          <c:extLst>
            <c:ext xmlns:c16="http://schemas.microsoft.com/office/drawing/2014/chart" uri="{C3380CC4-5D6E-409C-BE32-E72D297353CC}">
              <c16:uniqueId val="{00000001-1F3F-4290-85D1-6FBC786E28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34.880000000000003</c:v>
                </c:pt>
                <c:pt idx="4">
                  <c:v>34.67</c:v>
                </c:pt>
              </c:numCache>
            </c:numRef>
          </c:val>
          <c:extLst>
            <c:ext xmlns:c16="http://schemas.microsoft.com/office/drawing/2014/chart" uri="{C3380CC4-5D6E-409C-BE32-E72D297353CC}">
              <c16:uniqueId val="{00000000-2B41-4590-8E92-B701E14DF8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53.5</c:v>
                </c:pt>
                <c:pt idx="4">
                  <c:v>52.58</c:v>
                </c:pt>
              </c:numCache>
            </c:numRef>
          </c:val>
          <c:smooth val="0"/>
          <c:extLst>
            <c:ext xmlns:c16="http://schemas.microsoft.com/office/drawing/2014/chart" uri="{C3380CC4-5D6E-409C-BE32-E72D297353CC}">
              <c16:uniqueId val="{00000001-2B41-4590-8E92-B701E14DF8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84.96</c:v>
                </c:pt>
                <c:pt idx="4">
                  <c:v>85.58</c:v>
                </c:pt>
              </c:numCache>
            </c:numRef>
          </c:val>
          <c:extLst>
            <c:ext xmlns:c16="http://schemas.microsoft.com/office/drawing/2014/chart" uri="{C3380CC4-5D6E-409C-BE32-E72D297353CC}">
              <c16:uniqueId val="{00000000-A232-4856-9DF5-1EA63BD17B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83.51</c:v>
                </c:pt>
                <c:pt idx="4">
                  <c:v>83.02</c:v>
                </c:pt>
              </c:numCache>
            </c:numRef>
          </c:val>
          <c:smooth val="0"/>
          <c:extLst>
            <c:ext xmlns:c16="http://schemas.microsoft.com/office/drawing/2014/chart" uri="{C3380CC4-5D6E-409C-BE32-E72D297353CC}">
              <c16:uniqueId val="{00000001-A232-4856-9DF5-1EA63BD17B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100.41</c:v>
                </c:pt>
                <c:pt idx="4">
                  <c:v>100.33</c:v>
                </c:pt>
              </c:numCache>
            </c:numRef>
          </c:val>
          <c:extLst>
            <c:ext xmlns:c16="http://schemas.microsoft.com/office/drawing/2014/chart" uri="{C3380CC4-5D6E-409C-BE32-E72D297353CC}">
              <c16:uniqueId val="{00000000-B942-40DE-93AC-9C778EA48D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108.11</c:v>
                </c:pt>
                <c:pt idx="4">
                  <c:v>104.14</c:v>
                </c:pt>
              </c:numCache>
            </c:numRef>
          </c:val>
          <c:smooth val="0"/>
          <c:extLst>
            <c:ext xmlns:c16="http://schemas.microsoft.com/office/drawing/2014/chart" uri="{C3380CC4-5D6E-409C-BE32-E72D297353CC}">
              <c16:uniqueId val="{00000001-B942-40DE-93AC-9C778EA48D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3.75</c:v>
                </c:pt>
                <c:pt idx="4">
                  <c:v>7.51</c:v>
                </c:pt>
              </c:numCache>
            </c:numRef>
          </c:val>
          <c:extLst>
            <c:ext xmlns:c16="http://schemas.microsoft.com/office/drawing/2014/chart" uri="{C3380CC4-5D6E-409C-BE32-E72D297353CC}">
              <c16:uniqueId val="{00000000-2874-4B4F-AB6B-CBCD264F58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21.16</c:v>
                </c:pt>
                <c:pt idx="4">
                  <c:v>15.95</c:v>
                </c:pt>
              </c:numCache>
            </c:numRef>
          </c:val>
          <c:smooth val="0"/>
          <c:extLst>
            <c:ext xmlns:c16="http://schemas.microsoft.com/office/drawing/2014/chart" uri="{C3380CC4-5D6E-409C-BE32-E72D297353CC}">
              <c16:uniqueId val="{00000001-2874-4B4F-AB6B-CBCD264F58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475-4F6E-B1CD-918DF5E6E0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475-4F6E-B1CD-918DF5E6E0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8BD-4DD7-B980-44BDECFFBB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86.54</c:v>
                </c:pt>
                <c:pt idx="4">
                  <c:v>73.180000000000007</c:v>
                </c:pt>
              </c:numCache>
            </c:numRef>
          </c:val>
          <c:smooth val="0"/>
          <c:extLst>
            <c:ext xmlns:c16="http://schemas.microsoft.com/office/drawing/2014/chart" uri="{C3380CC4-5D6E-409C-BE32-E72D297353CC}">
              <c16:uniqueId val="{00000001-58BD-4DD7-B980-44BDECFFBB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26.97</c:v>
                </c:pt>
                <c:pt idx="4">
                  <c:v>36.29</c:v>
                </c:pt>
              </c:numCache>
            </c:numRef>
          </c:val>
          <c:extLst>
            <c:ext xmlns:c16="http://schemas.microsoft.com/office/drawing/2014/chart" uri="{C3380CC4-5D6E-409C-BE32-E72D297353CC}">
              <c16:uniqueId val="{00000000-7024-41F6-8F46-EEF1DF598A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62.25</c:v>
                </c:pt>
                <c:pt idx="4">
                  <c:v>52.32</c:v>
                </c:pt>
              </c:numCache>
            </c:numRef>
          </c:val>
          <c:smooth val="0"/>
          <c:extLst>
            <c:ext xmlns:c16="http://schemas.microsoft.com/office/drawing/2014/chart" uri="{C3380CC4-5D6E-409C-BE32-E72D297353CC}">
              <c16:uniqueId val="{00000001-7024-41F6-8F46-EEF1DF598A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2076.61</c:v>
                </c:pt>
                <c:pt idx="4">
                  <c:v>1831.86</c:v>
                </c:pt>
              </c:numCache>
            </c:numRef>
          </c:val>
          <c:extLst>
            <c:ext xmlns:c16="http://schemas.microsoft.com/office/drawing/2014/chart" uri="{C3380CC4-5D6E-409C-BE32-E72D297353CC}">
              <c16:uniqueId val="{00000000-54BC-41EF-991B-E6E3E7DA60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966.33</c:v>
                </c:pt>
                <c:pt idx="4">
                  <c:v>958.81</c:v>
                </c:pt>
              </c:numCache>
            </c:numRef>
          </c:val>
          <c:smooth val="0"/>
          <c:extLst>
            <c:ext xmlns:c16="http://schemas.microsoft.com/office/drawing/2014/chart" uri="{C3380CC4-5D6E-409C-BE32-E72D297353CC}">
              <c16:uniqueId val="{00000001-54BC-41EF-991B-E6E3E7DA60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77.510000000000005</c:v>
                </c:pt>
                <c:pt idx="4">
                  <c:v>73.83</c:v>
                </c:pt>
              </c:numCache>
            </c:numRef>
          </c:val>
          <c:extLst>
            <c:ext xmlns:c16="http://schemas.microsoft.com/office/drawing/2014/chart" uri="{C3380CC4-5D6E-409C-BE32-E72D297353CC}">
              <c16:uniqueId val="{00000000-3F0A-463C-A38F-B257C98967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81.739999999999995</c:v>
                </c:pt>
                <c:pt idx="4">
                  <c:v>82.88</c:v>
                </c:pt>
              </c:numCache>
            </c:numRef>
          </c:val>
          <c:smooth val="0"/>
          <c:extLst>
            <c:ext xmlns:c16="http://schemas.microsoft.com/office/drawing/2014/chart" uri="{C3380CC4-5D6E-409C-BE32-E72D297353CC}">
              <c16:uniqueId val="{00000001-3F0A-463C-A38F-B257C98967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168.98</c:v>
                </c:pt>
                <c:pt idx="4">
                  <c:v>180.58</c:v>
                </c:pt>
              </c:numCache>
            </c:numRef>
          </c:val>
          <c:extLst>
            <c:ext xmlns:c16="http://schemas.microsoft.com/office/drawing/2014/chart" uri="{C3380CC4-5D6E-409C-BE32-E72D297353CC}">
              <c16:uniqueId val="{00000000-E612-4E4A-9060-F9E0D799BF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194.31</c:v>
                </c:pt>
                <c:pt idx="4">
                  <c:v>190.99</c:v>
                </c:pt>
              </c:numCache>
            </c:numRef>
          </c:val>
          <c:smooth val="0"/>
          <c:extLst>
            <c:ext xmlns:c16="http://schemas.microsoft.com/office/drawing/2014/chart" uri="{C3380CC4-5D6E-409C-BE32-E72D297353CC}">
              <c16:uniqueId val="{00000001-E612-4E4A-9060-F9E0D799BF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内子町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16721</v>
      </c>
      <c r="AM8" s="69"/>
      <c r="AN8" s="69"/>
      <c r="AO8" s="69"/>
      <c r="AP8" s="69"/>
      <c r="AQ8" s="69"/>
      <c r="AR8" s="69"/>
      <c r="AS8" s="69"/>
      <c r="AT8" s="68">
        <f>データ!T6</f>
        <v>299.43</v>
      </c>
      <c r="AU8" s="68"/>
      <c r="AV8" s="68"/>
      <c r="AW8" s="68"/>
      <c r="AX8" s="68"/>
      <c r="AY8" s="68"/>
      <c r="AZ8" s="68"/>
      <c r="BA8" s="68"/>
      <c r="BB8" s="68">
        <f>データ!U6</f>
        <v>55.84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68.400000000000006</v>
      </c>
      <c r="J10" s="68"/>
      <c r="K10" s="68"/>
      <c r="L10" s="68"/>
      <c r="M10" s="68"/>
      <c r="N10" s="68"/>
      <c r="O10" s="68"/>
      <c r="P10" s="68">
        <f>データ!P6</f>
        <v>30.67</v>
      </c>
      <c r="Q10" s="68"/>
      <c r="R10" s="68"/>
      <c r="S10" s="68"/>
      <c r="T10" s="68"/>
      <c r="U10" s="68"/>
      <c r="V10" s="68"/>
      <c r="W10" s="68">
        <f>データ!Q6</f>
        <v>104.92</v>
      </c>
      <c r="X10" s="68"/>
      <c r="Y10" s="68"/>
      <c r="Z10" s="68"/>
      <c r="AA10" s="68"/>
      <c r="AB10" s="68"/>
      <c r="AC10" s="68"/>
      <c r="AD10" s="69">
        <f>データ!R6</f>
        <v>2709</v>
      </c>
      <c r="AE10" s="69"/>
      <c r="AF10" s="69"/>
      <c r="AG10" s="69"/>
      <c r="AH10" s="69"/>
      <c r="AI10" s="69"/>
      <c r="AJ10" s="69"/>
      <c r="AK10" s="2"/>
      <c r="AL10" s="69">
        <f>データ!V6</f>
        <v>5076</v>
      </c>
      <c r="AM10" s="69"/>
      <c r="AN10" s="69"/>
      <c r="AO10" s="69"/>
      <c r="AP10" s="69"/>
      <c r="AQ10" s="69"/>
      <c r="AR10" s="69"/>
      <c r="AS10" s="69"/>
      <c r="AT10" s="68">
        <f>データ!W6</f>
        <v>1.65</v>
      </c>
      <c r="AU10" s="68"/>
      <c r="AV10" s="68"/>
      <c r="AW10" s="68"/>
      <c r="AX10" s="68"/>
      <c r="AY10" s="68"/>
      <c r="AZ10" s="68"/>
      <c r="BA10" s="68"/>
      <c r="BB10" s="68">
        <f>データ!X6</f>
        <v>3076.36</v>
      </c>
      <c r="BC10" s="68"/>
      <c r="BD10" s="68"/>
      <c r="BE10" s="68"/>
      <c r="BF10" s="68"/>
      <c r="BG10" s="68"/>
      <c r="BH10" s="68"/>
      <c r="BI10" s="68"/>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R4cjU5mM/t412bTMKUmeLf9kYqmC2wemnPhEqv/w8FD8v9WnxJTIXmFl/q4EER4D7HH97DOraOQJCAdHiCZXag==" saltValue="Y7ejFWm2+LPEQli+mFg2D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384224</v>
      </c>
      <c r="D6" s="33">
        <f t="shared" si="3"/>
        <v>46</v>
      </c>
      <c r="E6" s="33">
        <f t="shared" si="3"/>
        <v>17</v>
      </c>
      <c r="F6" s="33">
        <f t="shared" si="3"/>
        <v>1</v>
      </c>
      <c r="G6" s="33">
        <f t="shared" si="3"/>
        <v>0</v>
      </c>
      <c r="H6" s="33" t="str">
        <f t="shared" si="3"/>
        <v>愛媛県　内子町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68.400000000000006</v>
      </c>
      <c r="P6" s="34">
        <f t="shared" si="3"/>
        <v>30.67</v>
      </c>
      <c r="Q6" s="34">
        <f t="shared" si="3"/>
        <v>104.92</v>
      </c>
      <c r="R6" s="34">
        <f t="shared" si="3"/>
        <v>2709</v>
      </c>
      <c r="S6" s="34">
        <f t="shared" si="3"/>
        <v>16721</v>
      </c>
      <c r="T6" s="34">
        <f t="shared" si="3"/>
        <v>299.43</v>
      </c>
      <c r="U6" s="34">
        <f t="shared" si="3"/>
        <v>55.84</v>
      </c>
      <c r="V6" s="34">
        <f t="shared" si="3"/>
        <v>5076</v>
      </c>
      <c r="W6" s="34">
        <f t="shared" si="3"/>
        <v>1.65</v>
      </c>
      <c r="X6" s="34">
        <f t="shared" si="3"/>
        <v>3076.36</v>
      </c>
      <c r="Y6" s="35" t="str">
        <f>IF(Y7="",NA(),Y7)</f>
        <v>-</v>
      </c>
      <c r="Z6" s="35" t="str">
        <f t="shared" ref="Z6:AH6" si="4">IF(Z7="",NA(),Z7)</f>
        <v>-</v>
      </c>
      <c r="AA6" s="35" t="str">
        <f t="shared" si="4"/>
        <v>-</v>
      </c>
      <c r="AB6" s="35">
        <f t="shared" si="4"/>
        <v>100.41</v>
      </c>
      <c r="AC6" s="35">
        <f t="shared" si="4"/>
        <v>100.33</v>
      </c>
      <c r="AD6" s="35" t="str">
        <f t="shared" si="4"/>
        <v>-</v>
      </c>
      <c r="AE6" s="35" t="str">
        <f t="shared" si="4"/>
        <v>-</v>
      </c>
      <c r="AF6" s="35" t="str">
        <f t="shared" si="4"/>
        <v>-</v>
      </c>
      <c r="AG6" s="35">
        <f t="shared" si="4"/>
        <v>108.11</v>
      </c>
      <c r="AH6" s="35">
        <f t="shared" si="4"/>
        <v>104.14</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86.54</v>
      </c>
      <c r="AS6" s="35">
        <f t="shared" si="5"/>
        <v>73.180000000000007</v>
      </c>
      <c r="AT6" s="34" t="str">
        <f>IF(AT7="","",IF(AT7="-","【-】","【"&amp;SUBSTITUTE(TEXT(AT7,"#,##0.00"),"-","△")&amp;"】"))</f>
        <v>【3.28】</v>
      </c>
      <c r="AU6" s="35" t="str">
        <f>IF(AU7="",NA(),AU7)</f>
        <v>-</v>
      </c>
      <c r="AV6" s="35" t="str">
        <f t="shared" ref="AV6:BD6" si="6">IF(AV7="",NA(),AV7)</f>
        <v>-</v>
      </c>
      <c r="AW6" s="35" t="str">
        <f t="shared" si="6"/>
        <v>-</v>
      </c>
      <c r="AX6" s="35">
        <f t="shared" si="6"/>
        <v>26.97</v>
      </c>
      <c r="AY6" s="35">
        <f t="shared" si="6"/>
        <v>36.29</v>
      </c>
      <c r="AZ6" s="35" t="str">
        <f t="shared" si="6"/>
        <v>-</v>
      </c>
      <c r="BA6" s="35" t="str">
        <f t="shared" si="6"/>
        <v>-</v>
      </c>
      <c r="BB6" s="35" t="str">
        <f t="shared" si="6"/>
        <v>-</v>
      </c>
      <c r="BC6" s="35">
        <f t="shared" si="6"/>
        <v>62.25</v>
      </c>
      <c r="BD6" s="35">
        <f t="shared" si="6"/>
        <v>52.32</v>
      </c>
      <c r="BE6" s="34" t="str">
        <f>IF(BE7="","",IF(BE7="-","【-】","【"&amp;SUBSTITUTE(TEXT(BE7,"#,##0.00"),"-","△")&amp;"】"))</f>
        <v>【69.49】</v>
      </c>
      <c r="BF6" s="35" t="str">
        <f>IF(BF7="",NA(),BF7)</f>
        <v>-</v>
      </c>
      <c r="BG6" s="35" t="str">
        <f t="shared" ref="BG6:BO6" si="7">IF(BG7="",NA(),BG7)</f>
        <v>-</v>
      </c>
      <c r="BH6" s="35" t="str">
        <f t="shared" si="7"/>
        <v>-</v>
      </c>
      <c r="BI6" s="35">
        <f t="shared" si="7"/>
        <v>2076.61</v>
      </c>
      <c r="BJ6" s="35">
        <f t="shared" si="7"/>
        <v>1831.86</v>
      </c>
      <c r="BK6" s="35" t="str">
        <f t="shared" si="7"/>
        <v>-</v>
      </c>
      <c r="BL6" s="35" t="str">
        <f t="shared" si="7"/>
        <v>-</v>
      </c>
      <c r="BM6" s="35" t="str">
        <f t="shared" si="7"/>
        <v>-</v>
      </c>
      <c r="BN6" s="35">
        <f t="shared" si="7"/>
        <v>966.33</v>
      </c>
      <c r="BO6" s="35">
        <f t="shared" si="7"/>
        <v>958.81</v>
      </c>
      <c r="BP6" s="34" t="str">
        <f>IF(BP7="","",IF(BP7="-","【-】","【"&amp;SUBSTITUTE(TEXT(BP7,"#,##0.00"),"-","△")&amp;"】"))</f>
        <v>【682.78】</v>
      </c>
      <c r="BQ6" s="35" t="str">
        <f>IF(BQ7="",NA(),BQ7)</f>
        <v>-</v>
      </c>
      <c r="BR6" s="35" t="str">
        <f t="shared" ref="BR6:BZ6" si="8">IF(BR7="",NA(),BR7)</f>
        <v>-</v>
      </c>
      <c r="BS6" s="35" t="str">
        <f t="shared" si="8"/>
        <v>-</v>
      </c>
      <c r="BT6" s="35">
        <f t="shared" si="8"/>
        <v>77.510000000000005</v>
      </c>
      <c r="BU6" s="35">
        <f t="shared" si="8"/>
        <v>73.83</v>
      </c>
      <c r="BV6" s="35" t="str">
        <f t="shared" si="8"/>
        <v>-</v>
      </c>
      <c r="BW6" s="35" t="str">
        <f t="shared" si="8"/>
        <v>-</v>
      </c>
      <c r="BX6" s="35" t="str">
        <f t="shared" si="8"/>
        <v>-</v>
      </c>
      <c r="BY6" s="35">
        <f t="shared" si="8"/>
        <v>81.739999999999995</v>
      </c>
      <c r="BZ6" s="35">
        <f t="shared" si="8"/>
        <v>82.88</v>
      </c>
      <c r="CA6" s="34" t="str">
        <f>IF(CA7="","",IF(CA7="-","【-】","【"&amp;SUBSTITUTE(TEXT(CA7,"#,##0.00"),"-","△")&amp;"】"))</f>
        <v>【100.91】</v>
      </c>
      <c r="CB6" s="35" t="str">
        <f>IF(CB7="",NA(),CB7)</f>
        <v>-</v>
      </c>
      <c r="CC6" s="35" t="str">
        <f t="shared" ref="CC6:CK6" si="9">IF(CC7="",NA(),CC7)</f>
        <v>-</v>
      </c>
      <c r="CD6" s="35" t="str">
        <f t="shared" si="9"/>
        <v>-</v>
      </c>
      <c r="CE6" s="35">
        <f t="shared" si="9"/>
        <v>168.98</v>
      </c>
      <c r="CF6" s="35">
        <f t="shared" si="9"/>
        <v>180.58</v>
      </c>
      <c r="CG6" s="35" t="str">
        <f t="shared" si="9"/>
        <v>-</v>
      </c>
      <c r="CH6" s="35" t="str">
        <f t="shared" si="9"/>
        <v>-</v>
      </c>
      <c r="CI6" s="35" t="str">
        <f t="shared" si="9"/>
        <v>-</v>
      </c>
      <c r="CJ6" s="35">
        <f t="shared" si="9"/>
        <v>194.31</v>
      </c>
      <c r="CK6" s="35">
        <f t="shared" si="9"/>
        <v>190.99</v>
      </c>
      <c r="CL6" s="34" t="str">
        <f>IF(CL7="","",IF(CL7="-","【-】","【"&amp;SUBSTITUTE(TEXT(CL7,"#,##0.00"),"-","△")&amp;"】"))</f>
        <v>【136.86】</v>
      </c>
      <c r="CM6" s="35" t="str">
        <f>IF(CM7="",NA(),CM7)</f>
        <v>-</v>
      </c>
      <c r="CN6" s="35" t="str">
        <f t="shared" ref="CN6:CV6" si="10">IF(CN7="",NA(),CN7)</f>
        <v>-</v>
      </c>
      <c r="CO6" s="35" t="str">
        <f t="shared" si="10"/>
        <v>-</v>
      </c>
      <c r="CP6" s="35">
        <f t="shared" si="10"/>
        <v>34.880000000000003</v>
      </c>
      <c r="CQ6" s="35">
        <f t="shared" si="10"/>
        <v>34.67</v>
      </c>
      <c r="CR6" s="35" t="str">
        <f t="shared" si="10"/>
        <v>-</v>
      </c>
      <c r="CS6" s="35" t="str">
        <f t="shared" si="10"/>
        <v>-</v>
      </c>
      <c r="CT6" s="35" t="str">
        <f t="shared" si="10"/>
        <v>-</v>
      </c>
      <c r="CU6" s="35">
        <f t="shared" si="10"/>
        <v>53.5</v>
      </c>
      <c r="CV6" s="35">
        <f t="shared" si="10"/>
        <v>52.58</v>
      </c>
      <c r="CW6" s="34" t="str">
        <f>IF(CW7="","",IF(CW7="-","【-】","【"&amp;SUBSTITUTE(TEXT(CW7,"#,##0.00"),"-","△")&amp;"】"))</f>
        <v>【58.98】</v>
      </c>
      <c r="CX6" s="35" t="str">
        <f>IF(CX7="",NA(),CX7)</f>
        <v>-</v>
      </c>
      <c r="CY6" s="35" t="str">
        <f t="shared" ref="CY6:DG6" si="11">IF(CY7="",NA(),CY7)</f>
        <v>-</v>
      </c>
      <c r="CZ6" s="35" t="str">
        <f t="shared" si="11"/>
        <v>-</v>
      </c>
      <c r="DA6" s="35">
        <f t="shared" si="11"/>
        <v>84.96</v>
      </c>
      <c r="DB6" s="35">
        <f t="shared" si="11"/>
        <v>85.58</v>
      </c>
      <c r="DC6" s="35" t="str">
        <f t="shared" si="11"/>
        <v>-</v>
      </c>
      <c r="DD6" s="35" t="str">
        <f t="shared" si="11"/>
        <v>-</v>
      </c>
      <c r="DE6" s="35" t="str">
        <f t="shared" si="11"/>
        <v>-</v>
      </c>
      <c r="DF6" s="35">
        <f t="shared" si="11"/>
        <v>83.51</v>
      </c>
      <c r="DG6" s="35">
        <f t="shared" si="11"/>
        <v>83.02</v>
      </c>
      <c r="DH6" s="34" t="str">
        <f>IF(DH7="","",IF(DH7="-","【-】","【"&amp;SUBSTITUTE(TEXT(DH7,"#,##0.00"),"-","△")&amp;"】"))</f>
        <v>【95.20】</v>
      </c>
      <c r="DI6" s="35" t="str">
        <f>IF(DI7="",NA(),DI7)</f>
        <v>-</v>
      </c>
      <c r="DJ6" s="35" t="str">
        <f t="shared" ref="DJ6:DR6" si="12">IF(DJ7="",NA(),DJ7)</f>
        <v>-</v>
      </c>
      <c r="DK6" s="35" t="str">
        <f t="shared" si="12"/>
        <v>-</v>
      </c>
      <c r="DL6" s="35">
        <f t="shared" si="12"/>
        <v>3.75</v>
      </c>
      <c r="DM6" s="35">
        <f t="shared" si="12"/>
        <v>7.51</v>
      </c>
      <c r="DN6" s="35" t="str">
        <f t="shared" si="12"/>
        <v>-</v>
      </c>
      <c r="DO6" s="35" t="str">
        <f t="shared" si="12"/>
        <v>-</v>
      </c>
      <c r="DP6" s="35" t="str">
        <f t="shared" si="12"/>
        <v>-</v>
      </c>
      <c r="DQ6" s="35">
        <f t="shared" si="12"/>
        <v>21.16</v>
      </c>
      <c r="DR6" s="35">
        <f t="shared" si="12"/>
        <v>15.95</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【5.64】</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0.16</v>
      </c>
      <c r="EN6" s="35">
        <f t="shared" si="14"/>
        <v>0.13</v>
      </c>
      <c r="EO6" s="34" t="str">
        <f>IF(EO7="","",IF(EO7="-","【-】","【"&amp;SUBSTITUTE(TEXT(EO7,"#,##0.00"),"-","△")&amp;"】"))</f>
        <v>【0.23】</v>
      </c>
    </row>
    <row r="7" spans="1:148" s="36" customFormat="1" x14ac:dyDescent="0.15">
      <c r="A7" s="28"/>
      <c r="B7" s="37">
        <v>2018</v>
      </c>
      <c r="C7" s="37">
        <v>384224</v>
      </c>
      <c r="D7" s="37">
        <v>46</v>
      </c>
      <c r="E7" s="37">
        <v>17</v>
      </c>
      <c r="F7" s="37">
        <v>1</v>
      </c>
      <c r="G7" s="37">
        <v>0</v>
      </c>
      <c r="H7" s="37" t="s">
        <v>96</v>
      </c>
      <c r="I7" s="37" t="s">
        <v>97</v>
      </c>
      <c r="J7" s="37" t="s">
        <v>98</v>
      </c>
      <c r="K7" s="37" t="s">
        <v>99</v>
      </c>
      <c r="L7" s="37" t="s">
        <v>100</v>
      </c>
      <c r="M7" s="37" t="s">
        <v>101</v>
      </c>
      <c r="N7" s="38" t="s">
        <v>102</v>
      </c>
      <c r="O7" s="38">
        <v>68.400000000000006</v>
      </c>
      <c r="P7" s="38">
        <v>30.67</v>
      </c>
      <c r="Q7" s="38">
        <v>104.92</v>
      </c>
      <c r="R7" s="38">
        <v>2709</v>
      </c>
      <c r="S7" s="38">
        <v>16721</v>
      </c>
      <c r="T7" s="38">
        <v>299.43</v>
      </c>
      <c r="U7" s="38">
        <v>55.84</v>
      </c>
      <c r="V7" s="38">
        <v>5076</v>
      </c>
      <c r="W7" s="38">
        <v>1.65</v>
      </c>
      <c r="X7" s="38">
        <v>3076.36</v>
      </c>
      <c r="Y7" s="38" t="s">
        <v>102</v>
      </c>
      <c r="Z7" s="38" t="s">
        <v>102</v>
      </c>
      <c r="AA7" s="38" t="s">
        <v>102</v>
      </c>
      <c r="AB7" s="38">
        <v>100.41</v>
      </c>
      <c r="AC7" s="38">
        <v>100.33</v>
      </c>
      <c r="AD7" s="38" t="s">
        <v>102</v>
      </c>
      <c r="AE7" s="38" t="s">
        <v>102</v>
      </c>
      <c r="AF7" s="38" t="s">
        <v>102</v>
      </c>
      <c r="AG7" s="38">
        <v>108.11</v>
      </c>
      <c r="AH7" s="38">
        <v>104.14</v>
      </c>
      <c r="AI7" s="38">
        <v>108.69</v>
      </c>
      <c r="AJ7" s="38" t="s">
        <v>102</v>
      </c>
      <c r="AK7" s="38" t="s">
        <v>102</v>
      </c>
      <c r="AL7" s="38" t="s">
        <v>102</v>
      </c>
      <c r="AM7" s="38">
        <v>0</v>
      </c>
      <c r="AN7" s="38">
        <v>0</v>
      </c>
      <c r="AO7" s="38" t="s">
        <v>102</v>
      </c>
      <c r="AP7" s="38" t="s">
        <v>102</v>
      </c>
      <c r="AQ7" s="38" t="s">
        <v>102</v>
      </c>
      <c r="AR7" s="38">
        <v>86.54</v>
      </c>
      <c r="AS7" s="38">
        <v>73.180000000000007</v>
      </c>
      <c r="AT7" s="38">
        <v>3.28</v>
      </c>
      <c r="AU7" s="38" t="s">
        <v>102</v>
      </c>
      <c r="AV7" s="38" t="s">
        <v>102</v>
      </c>
      <c r="AW7" s="38" t="s">
        <v>102</v>
      </c>
      <c r="AX7" s="38">
        <v>26.97</v>
      </c>
      <c r="AY7" s="38">
        <v>36.29</v>
      </c>
      <c r="AZ7" s="38" t="s">
        <v>102</v>
      </c>
      <c r="BA7" s="38" t="s">
        <v>102</v>
      </c>
      <c r="BB7" s="38" t="s">
        <v>102</v>
      </c>
      <c r="BC7" s="38">
        <v>62.25</v>
      </c>
      <c r="BD7" s="38">
        <v>52.32</v>
      </c>
      <c r="BE7" s="38">
        <v>69.489999999999995</v>
      </c>
      <c r="BF7" s="38" t="s">
        <v>102</v>
      </c>
      <c r="BG7" s="38" t="s">
        <v>102</v>
      </c>
      <c r="BH7" s="38" t="s">
        <v>102</v>
      </c>
      <c r="BI7" s="38">
        <v>2076.61</v>
      </c>
      <c r="BJ7" s="38">
        <v>1831.86</v>
      </c>
      <c r="BK7" s="38" t="s">
        <v>102</v>
      </c>
      <c r="BL7" s="38" t="s">
        <v>102</v>
      </c>
      <c r="BM7" s="38" t="s">
        <v>102</v>
      </c>
      <c r="BN7" s="38">
        <v>966.33</v>
      </c>
      <c r="BO7" s="38">
        <v>958.81</v>
      </c>
      <c r="BP7" s="38">
        <v>682.78</v>
      </c>
      <c r="BQ7" s="38" t="s">
        <v>102</v>
      </c>
      <c r="BR7" s="38" t="s">
        <v>102</v>
      </c>
      <c r="BS7" s="38" t="s">
        <v>102</v>
      </c>
      <c r="BT7" s="38">
        <v>77.510000000000005</v>
      </c>
      <c r="BU7" s="38">
        <v>73.83</v>
      </c>
      <c r="BV7" s="38" t="s">
        <v>102</v>
      </c>
      <c r="BW7" s="38" t="s">
        <v>102</v>
      </c>
      <c r="BX7" s="38" t="s">
        <v>102</v>
      </c>
      <c r="BY7" s="38">
        <v>81.739999999999995</v>
      </c>
      <c r="BZ7" s="38">
        <v>82.88</v>
      </c>
      <c r="CA7" s="38">
        <v>100.91</v>
      </c>
      <c r="CB7" s="38" t="s">
        <v>102</v>
      </c>
      <c r="CC7" s="38" t="s">
        <v>102</v>
      </c>
      <c r="CD7" s="38" t="s">
        <v>102</v>
      </c>
      <c r="CE7" s="38">
        <v>168.98</v>
      </c>
      <c r="CF7" s="38">
        <v>180.58</v>
      </c>
      <c r="CG7" s="38" t="s">
        <v>102</v>
      </c>
      <c r="CH7" s="38" t="s">
        <v>102</v>
      </c>
      <c r="CI7" s="38" t="s">
        <v>102</v>
      </c>
      <c r="CJ7" s="38">
        <v>194.31</v>
      </c>
      <c r="CK7" s="38">
        <v>190.99</v>
      </c>
      <c r="CL7" s="38">
        <v>136.86000000000001</v>
      </c>
      <c r="CM7" s="38" t="s">
        <v>102</v>
      </c>
      <c r="CN7" s="38" t="s">
        <v>102</v>
      </c>
      <c r="CO7" s="38" t="s">
        <v>102</v>
      </c>
      <c r="CP7" s="38">
        <v>34.880000000000003</v>
      </c>
      <c r="CQ7" s="38">
        <v>34.67</v>
      </c>
      <c r="CR7" s="38" t="s">
        <v>102</v>
      </c>
      <c r="CS7" s="38" t="s">
        <v>102</v>
      </c>
      <c r="CT7" s="38" t="s">
        <v>102</v>
      </c>
      <c r="CU7" s="38">
        <v>53.5</v>
      </c>
      <c r="CV7" s="38">
        <v>52.58</v>
      </c>
      <c r="CW7" s="38">
        <v>58.98</v>
      </c>
      <c r="CX7" s="38" t="s">
        <v>102</v>
      </c>
      <c r="CY7" s="38" t="s">
        <v>102</v>
      </c>
      <c r="CZ7" s="38" t="s">
        <v>102</v>
      </c>
      <c r="DA7" s="38">
        <v>84.96</v>
      </c>
      <c r="DB7" s="38">
        <v>85.58</v>
      </c>
      <c r="DC7" s="38" t="s">
        <v>102</v>
      </c>
      <c r="DD7" s="38" t="s">
        <v>102</v>
      </c>
      <c r="DE7" s="38" t="s">
        <v>102</v>
      </c>
      <c r="DF7" s="38">
        <v>83.51</v>
      </c>
      <c r="DG7" s="38">
        <v>83.02</v>
      </c>
      <c r="DH7" s="38">
        <v>95.2</v>
      </c>
      <c r="DI7" s="38" t="s">
        <v>102</v>
      </c>
      <c r="DJ7" s="38" t="s">
        <v>102</v>
      </c>
      <c r="DK7" s="38" t="s">
        <v>102</v>
      </c>
      <c r="DL7" s="38">
        <v>3.75</v>
      </c>
      <c r="DM7" s="38">
        <v>7.51</v>
      </c>
      <c r="DN7" s="38" t="s">
        <v>102</v>
      </c>
      <c r="DO7" s="38" t="s">
        <v>102</v>
      </c>
      <c r="DP7" s="38" t="s">
        <v>102</v>
      </c>
      <c r="DQ7" s="38">
        <v>21.16</v>
      </c>
      <c r="DR7" s="38">
        <v>15.95</v>
      </c>
      <c r="DS7" s="38">
        <v>38.6</v>
      </c>
      <c r="DT7" s="38" t="s">
        <v>102</v>
      </c>
      <c r="DU7" s="38" t="s">
        <v>102</v>
      </c>
      <c r="DV7" s="38" t="s">
        <v>102</v>
      </c>
      <c r="DW7" s="38">
        <v>0</v>
      </c>
      <c r="DX7" s="38">
        <v>0</v>
      </c>
      <c r="DY7" s="38" t="s">
        <v>102</v>
      </c>
      <c r="DZ7" s="38" t="s">
        <v>102</v>
      </c>
      <c r="EA7" s="38" t="s">
        <v>102</v>
      </c>
      <c r="EB7" s="38">
        <v>0</v>
      </c>
      <c r="EC7" s="38">
        <v>0</v>
      </c>
      <c r="ED7" s="38">
        <v>5.64</v>
      </c>
      <c r="EE7" s="38" t="s">
        <v>102</v>
      </c>
      <c r="EF7" s="38" t="s">
        <v>102</v>
      </c>
      <c r="EG7" s="38" t="s">
        <v>102</v>
      </c>
      <c r="EH7" s="38">
        <v>0</v>
      </c>
      <c r="EI7" s="38">
        <v>0</v>
      </c>
      <c r="EJ7" s="38" t="s">
        <v>102</v>
      </c>
      <c r="EK7" s="38" t="s">
        <v>102</v>
      </c>
      <c r="EL7" s="38" t="s">
        <v>102</v>
      </c>
      <c r="EM7" s="38">
        <v>0.16</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2020-02-14T05:33:56Z</dcterms:modified>
</cp:coreProperties>
</file>