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6 内子町\"/>
    </mc:Choice>
  </mc:AlternateContent>
  <workbookProtection workbookAlgorithmName="SHA-512" workbookHashValue="LH2KMEZqY/EeRTenmXnHn3AeBwY9SSilQ9vhkDkHni3Bp1LRXm47hx5yih7CG4deiYcBxXFO90QA3a3jd/aTCw==" workbookSaltValue="sY9YHwZcPuD1sKite7tMQ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<sst xmlns="http://schemas.openxmlformats.org/spreadsheetml/2006/main" count="220" uniqueCount="108">
  <si>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</si>
  <si>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</si>
  <si>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</si>
  <si>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</si>
  <si>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</si>
  <si>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</si>
  <si>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</si>
  <si>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</si>
  <si>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</si>
  <si>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</si>
  <si>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</si>
  <si>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</si>
  <si>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</si>
  <si>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</si>
  <si>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</si>
  <si>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</si>
  <si>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</si>
  <si>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</si>
  <si>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</si>
  <si>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</si>
  <si>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</si>
  <si>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</si>
  <si>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</si>
  <si>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</si>
  <si>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</si>
  <si>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</si>
  <si>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</si>
  <si>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</si>
  <si>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</si>
  <si>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</si>
  <si>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</si>
  <si>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</si>
  <si>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</si>
  <si>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</si>
  <si>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</si>
  <si>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</si>
  <si>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</si>
  <si>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</si>
  <si>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</si>
  <si>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</si>
  <si>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</si>
  <si>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</si>
  <si>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</si>
  <si>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</si>
  <si>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</si>
  <si>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</si>
  <si>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</si>
  <si>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</si>
  <si>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</si>
  <si>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</si>
  <si>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</si>
  <si>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</si>
  <si>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</si>
  <si>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</si>
  <si>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</si>
  <si>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</si>
  <si>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</si>
  <si>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</si>
  <si>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</si>
  <si>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</si>
  <si>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</si>
  <si>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</si>
  <si>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</si>
  <si>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</si>
  <si>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</si>
  <si>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</si>
  <si>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</si>
  <si>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</si>
  <si>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</si>
  <si>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</si>
  <si>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</si>
  <si>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</si>
  <si>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</si>
  <si>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</si>
  <si>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</si>
  <si>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</si>
  <si>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</si>
  <si>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</si>
  <si>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</si>
  <si>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</si>
  <si>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</si>
  <si>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</si>
  <si>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</si>
  <si>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</si>
  <si>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</si>
  <si>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</si>
  <si>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</si>
  <si>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</si>
  <si>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</si>
  <si>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</si>
  <si>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</si>
  <si>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</si>
  <si>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</si>
  <si>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</si>
  <si>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</si>
  <si>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</si>
  <si>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</si>
  <si>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</si>
  <si>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</si>
  <si>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</si>
  <si>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</si>
  <si>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</si>
  <si>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</si>
  <si>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</si>
  <si>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</si>
  <si>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耐震化を含めた更新計画を策定中である。
　①有形固定資産減価償却率及び②管路経年化率は、高いほど施設の老朽化が進んでいることを示す。両者とも類似団体の平均値よりも下回っており、現在のところ問題ない状況である。
　③管路更新率について、類似団体の平均値よりも上回っている。これは、未普及地域への水道整備事業による管路延長が大きく影響している。
　旧簡易水道の施設・送配水管等においては、老朽化が深刻なものも少なくない。それらを踏まえ、将来の更新計画の策定を進めている。</t>
    <rPh sb="163" eb="164">
      <t>オオ</t>
    </rPh>
    <rPh sb="185" eb="186">
      <t>ソウ</t>
    </rPh>
    <rPh sb="186" eb="189">
      <t>ハイスイカン</t>
    </rPh>
    <rPh sb="189" eb="190">
      <t>トウ</t>
    </rPh>
    <phoneticPr fontId="4"/>
  </si>
  <si>
    <t>　現状の経営指数等の分析から、内子町は類似団体と比較しても安定した経営状況であると言える。
　しかし、平成28年度から簡易水道事業が上水道事業へ統合したため、維持管理にかかる経費が増額した。人口減少に伴い、水道料金の収入も見込めない中、施設や管路の耐震化、老朽化による更新を実施していかなくてはならない。料金の統一が図られるまでは、経営的に厳しい状況が続くと見込まれる。
　現在、水道施設耐震化計画等の策定、併せて、経営戦略の策定にも取り組んでいる。安全・安心な水道を供給するため、経営の安定を図ることを喫緊の課題としている。</t>
    <rPh sb="111" eb="113">
      <t>ミコ</t>
    </rPh>
    <rPh sb="187" eb="189">
      <t>ゲンザイ</t>
    </rPh>
    <rPh sb="234" eb="236">
      <t>キョウキュウ</t>
    </rPh>
    <phoneticPr fontId="4"/>
  </si>
  <si>
    <t>　①平成28年度より、簡易水道事業を上水道事業に統合し経営を行っている。30年度については、類似団体より弱冠下回ってはいるものの黒字経営が行えている。
　②累積欠損金比率については、過去5年間計上されていない。
　③水道未普及地域への拡張事業を行っており、30年度は昨年度より改善している。いずれにしても、数値基準の100％を大きく超えているため、依然短期的な支払い能力を有している。
　④水道未普及地域への拡張事業に対する企業債の借入を行っているため、他団体と比べ比率が増加している。
　⑤料金回収率は、類似団体の平均値を下回っている。簡易水道事業の統合により、営業費用等は増額したが、水道料金は統一されていないため、給水収益に未だばらつきがある。料金の格差が大きいため、現在激変緩和措置を実施し、段階的に改定している。統一後、適切な料金収入が確保できているか、改めて検討する。
  ⑥給水原価は、類似団体の平均値とほぼ同じ状況にある。今後も効果的な維持管理や有収率の向上を図るため、現状を分析しながら経営改善の検討を行っていく。
　⑦施設利用率は、類似団体の平均値を上回っており、施設の効率的な運用ができている。
　⑧有収率は、類似団体の平均値を下回っている。経年劣化した老朽管による漏水の影響が大きい。引き続き、漏水調査や老朽管の更新に努めていく。
　　</t>
    <rPh sb="2" eb="4">
      <t>ヘイセイ</t>
    </rPh>
    <rPh sb="6" eb="8">
      <t>ネンド</t>
    </rPh>
    <rPh sb="11" eb="13">
      <t>カンイ</t>
    </rPh>
    <rPh sb="13" eb="15">
      <t>スイドウ</t>
    </rPh>
    <rPh sb="15" eb="17">
      <t>ジギョウ</t>
    </rPh>
    <rPh sb="18" eb="21">
      <t>ジョウスイドウ</t>
    </rPh>
    <rPh sb="21" eb="23">
      <t>ジギョウ</t>
    </rPh>
    <rPh sb="24" eb="26">
      <t>トウゴウ</t>
    </rPh>
    <rPh sb="27" eb="29">
      <t>ケイエイ</t>
    </rPh>
    <rPh sb="30" eb="31">
      <t>オコナ</t>
    </rPh>
    <rPh sb="38" eb="40">
      <t>ネンド</t>
    </rPh>
    <rPh sb="46" eb="48">
      <t>ルイジ</t>
    </rPh>
    <rPh sb="48" eb="50">
      <t>ダンタイ</t>
    </rPh>
    <rPh sb="52" eb="54">
      <t>ジャッカン</t>
    </rPh>
    <rPh sb="54" eb="56">
      <t>シタマワ</t>
    </rPh>
    <rPh sb="64" eb="66">
      <t>クロジ</t>
    </rPh>
    <rPh sb="66" eb="68">
      <t>ケイエイ</t>
    </rPh>
    <rPh sb="69" eb="70">
      <t>オコナ</t>
    </rPh>
    <rPh sb="91" eb="93">
      <t>カコ</t>
    </rPh>
    <rPh sb="108" eb="110">
      <t>スイドウ</t>
    </rPh>
    <rPh sb="110" eb="111">
      <t>ミ</t>
    </rPh>
    <rPh sb="111" eb="113">
      <t>フキュウ</t>
    </rPh>
    <rPh sb="113" eb="115">
      <t>チイキ</t>
    </rPh>
    <rPh sb="117" eb="119">
      <t>カクチョウ</t>
    </rPh>
    <rPh sb="119" eb="121">
      <t>ジギョウ</t>
    </rPh>
    <rPh sb="122" eb="123">
      <t>オコナ</t>
    </rPh>
    <rPh sb="130" eb="132">
      <t>ネンド</t>
    </rPh>
    <rPh sb="133" eb="136">
      <t>サクネンド</t>
    </rPh>
    <rPh sb="138" eb="140">
      <t>カイゼン</t>
    </rPh>
    <rPh sb="153" eb="155">
      <t>スウチ</t>
    </rPh>
    <rPh sb="155" eb="157">
      <t>キジュン</t>
    </rPh>
    <rPh sb="163" eb="164">
      <t>オオ</t>
    </rPh>
    <rPh sb="166" eb="167">
      <t>コ</t>
    </rPh>
    <rPh sb="174" eb="176">
      <t>イゼン</t>
    </rPh>
    <rPh sb="176" eb="179">
      <t>タンキテキ</t>
    </rPh>
    <rPh sb="180" eb="182">
      <t>シハラ</t>
    </rPh>
    <rPh sb="183" eb="185">
      <t>ノウリョク</t>
    </rPh>
    <rPh sb="186" eb="187">
      <t>ユウ</t>
    </rPh>
    <rPh sb="195" eb="197">
      <t>スイドウ</t>
    </rPh>
    <rPh sb="197" eb="198">
      <t>ミ</t>
    </rPh>
    <rPh sb="198" eb="200">
      <t>フキュウ</t>
    </rPh>
    <rPh sb="200" eb="202">
      <t>チイキ</t>
    </rPh>
    <rPh sb="204" eb="206">
      <t>カクチョウ</t>
    </rPh>
    <rPh sb="206" eb="208">
      <t>ジギョウ</t>
    </rPh>
    <rPh sb="209" eb="210">
      <t>タイ</t>
    </rPh>
    <rPh sb="212" eb="215">
      <t>キギョウサイ</t>
    </rPh>
    <rPh sb="216" eb="218">
      <t>カリイレ</t>
    </rPh>
    <rPh sb="219" eb="220">
      <t>オコナ</t>
    </rPh>
    <rPh sb="227" eb="228">
      <t>タ</t>
    </rPh>
    <rPh sb="228" eb="230">
      <t>ダンタイ</t>
    </rPh>
    <rPh sb="231" eb="232">
      <t>クラ</t>
    </rPh>
    <rPh sb="294" eb="296">
      <t>スイドウ</t>
    </rPh>
    <rPh sb="296" eb="298">
      <t>リョウキン</t>
    </rPh>
    <rPh sb="299" eb="301">
      <t>トウイツ</t>
    </rPh>
    <rPh sb="310" eb="312">
      <t>キュウスイ</t>
    </rPh>
    <rPh sb="312" eb="314">
      <t>シュウエキ</t>
    </rPh>
    <rPh sb="315" eb="316">
      <t>イマ</t>
    </rPh>
    <rPh sb="325" eb="327">
      <t>リョウキン</t>
    </rPh>
    <rPh sb="328" eb="330">
      <t>カクサ</t>
    </rPh>
    <rPh sb="331" eb="332">
      <t>オオ</t>
    </rPh>
    <rPh sb="337" eb="339">
      <t>ゲンザイ</t>
    </rPh>
    <rPh sb="339" eb="341">
      <t>ゲキヘン</t>
    </rPh>
    <rPh sb="341" eb="343">
      <t>カンワ</t>
    </rPh>
    <rPh sb="343" eb="345">
      <t>ソチ</t>
    </rPh>
    <rPh sb="346" eb="348">
      <t>ジッシ</t>
    </rPh>
    <rPh sb="350" eb="353">
      <t>ダンカイテキ</t>
    </rPh>
    <rPh sb="354" eb="356">
      <t>カイテイ</t>
    </rPh>
    <rPh sb="361" eb="364">
      <t>トウイツゴ</t>
    </rPh>
    <rPh sb="365" eb="367">
      <t>テキセツ</t>
    </rPh>
    <rPh sb="368" eb="370">
      <t>リョウキン</t>
    </rPh>
    <rPh sb="370" eb="372">
      <t>シュウニュウ</t>
    </rPh>
    <rPh sb="373" eb="375">
      <t>カクホ</t>
    </rPh>
    <rPh sb="382" eb="383">
      <t>アラタ</t>
    </rPh>
    <rPh sb="385" eb="387">
      <t>ケントウ</t>
    </rPh>
    <rPh sb="419" eb="421">
      <t>コンゴ</t>
    </rPh>
    <rPh sb="422" eb="425">
      <t>コウカテキ</t>
    </rPh>
    <rPh sb="426" eb="428">
      <t>イジ</t>
    </rPh>
    <rPh sb="428" eb="430">
      <t>カンリ</t>
    </rPh>
    <rPh sb="431" eb="433">
      <t>ユウシュウ</t>
    </rPh>
    <rPh sb="433" eb="434">
      <t>リツ</t>
    </rPh>
    <rPh sb="435" eb="437">
      <t>コウジョウ</t>
    </rPh>
    <rPh sb="438" eb="439">
      <t>ハカ</t>
    </rPh>
    <rPh sb="452" eb="454">
      <t>ケイエイ</t>
    </rPh>
    <rPh sb="454" eb="456">
      <t>カイゼン</t>
    </rPh>
    <rPh sb="457" eb="459">
      <t>ケントウ</t>
    </rPh>
    <rPh sb="460" eb="461">
      <t>オコナ</t>
    </rPh>
    <rPh sb="532" eb="534">
      <t>ケイネン</t>
    </rPh>
    <rPh sb="534" eb="536">
      <t>レッカ</t>
    </rPh>
    <rPh sb="554" eb="555">
      <t>ヒ</t>
    </rPh>
    <rPh sb="556" eb="557">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</si>
</sst>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0.71</c:v>
                </c:pt>
                <c:pt idx="2">
                  <c:v>0.96</c:v>
                </c:pt>
                <c:pt idx="3">
                  <c:v>2.64</c:v>
                </c:pt>
                <c:pt idx="4">
                  <c:v>1.52</c:v>
                </c:pt>
              </c:numCache>
            </c:numRef>
          </c:val>
          <c:extLst>
            <c:ext xmlns:c16="http://schemas.microsoft.com/office/drawing/2014/chart" uri="{C3380CC4-5D6E-409C-BE32-E72D297353CC}">
              <c16:uniqueId val="{00000000-C42C-4299-B2A9-D4CDD7A52FA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C42C-4299-B2A9-D4CDD7A52FA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61.88</c:v>
                </c:pt>
                <c:pt idx="1">
                  <c:v>63.92</c:v>
                </c:pt>
                <c:pt idx="2">
                  <c:v>61.17</c:v>
                </c:pt>
                <c:pt idx="3">
                  <c:v>65.180000000000007</c:v>
                </c:pt>
                <c:pt idx="4">
                  <c:v>65.11</c:v>
                </c:pt>
              </c:numCache>
            </c:numRef>
          </c:val>
          <c:extLst>
            <c:ext xmlns:c16="http://schemas.microsoft.com/office/drawing/2014/chart" uri="{C3380CC4-5D6E-409C-BE32-E72D297353CC}">
              <c16:uniqueId val="{00000000-CFAB-47A4-A312-F3C0DFADAD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CFAB-47A4-A312-F3C0DFADAD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80.31</c:v>
                </c:pt>
                <c:pt idx="1">
                  <c:v>77.42</c:v>
                </c:pt>
                <c:pt idx="2">
                  <c:v>75.209999999999994</c:v>
                </c:pt>
                <c:pt idx="3">
                  <c:v>72.17</c:v>
                </c:pt>
                <c:pt idx="4">
                  <c:v>71</c:v>
                </c:pt>
              </c:numCache>
            </c:numRef>
          </c:val>
          <c:extLst>
            <c:ext xmlns:c16="http://schemas.microsoft.com/office/drawing/2014/chart" uri="{C3380CC4-5D6E-409C-BE32-E72D297353CC}">
              <c16:uniqueId val="{00000000-F81B-4E8F-AEC5-706DDBCF19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F81B-4E8F-AEC5-706DDBCF19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119.32</c:v>
                </c:pt>
                <c:pt idx="1">
                  <c:v>125.3</c:v>
                </c:pt>
                <c:pt idx="2">
                  <c:v>117.72</c:v>
                </c:pt>
                <c:pt idx="3">
                  <c:v>118.82</c:v>
                </c:pt>
                <c:pt idx="4">
                  <c:v>107.5</c:v>
                </c:pt>
              </c:numCache>
            </c:numRef>
          </c:val>
          <c:extLst>
            <c:ext xmlns:c16="http://schemas.microsoft.com/office/drawing/2014/chart" uri="{C3380CC4-5D6E-409C-BE32-E72D297353CC}">
              <c16:uniqueId val="{00000000-439A-4AE2-B186-8995FF7883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439A-4AE2-B186-8995FF7883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33.020000000000003</c:v>
                </c:pt>
                <c:pt idx="1">
                  <c:v>35.39</c:v>
                </c:pt>
                <c:pt idx="2">
                  <c:v>25.07</c:v>
                </c:pt>
                <c:pt idx="3">
                  <c:v>25.13</c:v>
                </c:pt>
                <c:pt idx="4">
                  <c:v>27.67</c:v>
                </c:pt>
              </c:numCache>
            </c:numRef>
          </c:val>
          <c:extLst>
            <c:ext xmlns:c16="http://schemas.microsoft.com/office/drawing/2014/chart" uri="{C3380CC4-5D6E-409C-BE32-E72D297353CC}">
              <c16:uniqueId val="{00000000-ECC3-43B3-8A05-F2E3A544A7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ECC3-43B3-8A05-F2E3A544A7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2.46</c:v>
                </c:pt>
                <c:pt idx="1">
                  <c:v>0</c:v>
                </c:pt>
                <c:pt idx="2">
                  <c:v>0</c:v>
                </c:pt>
                <c:pt idx="3">
                  <c:v>0</c:v>
                </c:pt>
                <c:pt idx="4">
                  <c:v>0</c:v>
                </c:pt>
              </c:numCache>
            </c:numRef>
          </c:val>
          <c:extLst>
            <c:ext xmlns:c16="http://schemas.microsoft.com/office/drawing/2014/chart" uri="{C3380CC4-5D6E-409C-BE32-E72D297353CC}">
              <c16:uniqueId val="{00000000-8BA8-43D7-AD85-14DA73F974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8BA8-43D7-AD85-14DA73F974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9E-4691-BD5D-579040D3F7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3E9E-4691-BD5D-579040D3F7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357.87</c:v>
                </c:pt>
                <c:pt idx="1">
                  <c:v>277.07</c:v>
                </c:pt>
                <c:pt idx="2">
                  <c:v>263.89999999999998</c:v>
                </c:pt>
                <c:pt idx="3">
                  <c:v>183.45</c:v>
                </c:pt>
                <c:pt idx="4">
                  <c:v>238.63</c:v>
                </c:pt>
              </c:numCache>
            </c:numRef>
          </c:val>
          <c:extLst>
            <c:ext xmlns:c16="http://schemas.microsoft.com/office/drawing/2014/chart" uri="{C3380CC4-5D6E-409C-BE32-E72D297353CC}">
              <c16:uniqueId val="{00000000-7AC8-4FAD-A046-C5216B3EC20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7AC8-4FAD-A046-C5216B3EC20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727.35</c:v>
                </c:pt>
                <c:pt idx="1">
                  <c:v>639.04999999999995</c:v>
                </c:pt>
                <c:pt idx="2">
                  <c:v>992.6</c:v>
                </c:pt>
                <c:pt idx="3">
                  <c:v>1046.47</c:v>
                </c:pt>
                <c:pt idx="4">
                  <c:v>1026.05</c:v>
                </c:pt>
              </c:numCache>
            </c:numRef>
          </c:val>
          <c:extLst>
            <c:ext xmlns:c16="http://schemas.microsoft.com/office/drawing/2014/chart" uri="{C3380CC4-5D6E-409C-BE32-E72D297353CC}">
              <c16:uniqueId val="{00000000-6737-48AD-A795-DE61994892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6737-48AD-A795-DE61994892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113.54</c:v>
                </c:pt>
                <c:pt idx="1">
                  <c:v>121.12</c:v>
                </c:pt>
                <c:pt idx="2">
                  <c:v>87.71</c:v>
                </c:pt>
                <c:pt idx="3">
                  <c:v>90.46</c:v>
                </c:pt>
                <c:pt idx="4">
                  <c:v>81.78</c:v>
                </c:pt>
              </c:numCache>
            </c:numRef>
          </c:val>
          <c:extLst>
            <c:ext xmlns:c16="http://schemas.microsoft.com/office/drawing/2014/chart" uri="{C3380CC4-5D6E-409C-BE32-E72D297353CC}">
              <c16:uniqueId val="{00000000-7C2A-4F4D-A498-6C5DC1B48A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7C2A-4F4D-A498-6C5DC1B48A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130.32</c:v>
                </c:pt>
                <c:pt idx="1">
                  <c:v>131.05000000000001</c:v>
                </c:pt>
                <c:pt idx="2">
                  <c:v>176.19</c:v>
                </c:pt>
                <c:pt idx="3">
                  <c:v>171.61</c:v>
                </c:pt>
                <c:pt idx="4">
                  <c:v>190.22</c:v>
                </c:pt>
              </c:numCache>
            </c:numRef>
          </c:val>
          <c:extLst>
            <c:ext xmlns:c16="http://schemas.microsoft.com/office/drawing/2014/chart" uri="{C3380CC4-5D6E-409C-BE32-E72D297353CC}">
              <c16:uniqueId val="{00000000-23B2-40B3-ADD4-17572B63A5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23B2-40B3-ADD4-17572B63A5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愛媛県　内子町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A7</v>
      </c>
      <c r="X8" s="85"/>
      <c r="Y8" s="85"/>
      <c r="Z8" s="85"/>
      <c r="AA8" s="85"/>
      <c r="AB8" s="85"/>
      <c r="AC8" s="85"/>
      <c r="AD8" s="85" t="str">
        <f>データ!$M$6</f>
        <v>非設置</v>
      </c>
      <c r="AE8" s="85"/>
      <c r="AF8" s="85"/>
      <c r="AG8" s="85"/>
      <c r="AH8" s="85"/>
      <c r="AI8" s="85"/>
      <c r="AJ8" s="85"/>
      <c r="AK8" s="4"/>
      <c r="AL8" s="73">
        <f>データ!$R$6</f>
        <v>16721</v>
      </c>
      <c r="AM8" s="73"/>
      <c r="AN8" s="73"/>
      <c r="AO8" s="73"/>
      <c r="AP8" s="73"/>
      <c r="AQ8" s="73"/>
      <c r="AR8" s="73"/>
      <c r="AS8" s="73"/>
      <c r="AT8" s="69">
        <f>データ!$S$6</f>
        <v>299.43</v>
      </c>
      <c r="AU8" s="70"/>
      <c r="AV8" s="70"/>
      <c r="AW8" s="70"/>
      <c r="AX8" s="70"/>
      <c r="AY8" s="70"/>
      <c r="AZ8" s="70"/>
      <c r="BA8" s="70"/>
      <c r="BB8" s="72">
        <f>データ!$T$6</f>
        <v>55.84</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61.4</v>
      </c>
      <c r="J10" s="70"/>
      <c r="K10" s="70"/>
      <c r="L10" s="70"/>
      <c r="M10" s="70"/>
      <c r="N10" s="70"/>
      <c r="O10" s="71"/>
      <c r="P10" s="72">
        <f>データ!$P$6</f>
        <v>87.11</v>
      </c>
      <c r="Q10" s="72"/>
      <c r="R10" s="72"/>
      <c r="S10" s="72"/>
      <c r="T10" s="72"/>
      <c r="U10" s="72"/>
      <c r="V10" s="72"/>
      <c r="W10" s="73">
        <f>データ!$Q$6</f>
        <v>2885</v>
      </c>
      <c r="X10" s="73"/>
      <c r="Y10" s="73"/>
      <c r="Z10" s="73"/>
      <c r="AA10" s="73"/>
      <c r="AB10" s="73"/>
      <c r="AC10" s="73"/>
      <c r="AD10" s="2"/>
      <c r="AE10" s="2"/>
      <c r="AF10" s="2"/>
      <c r="AG10" s="2"/>
      <c r="AH10" s="4"/>
      <c r="AI10" s="4"/>
      <c r="AJ10" s="4"/>
      <c r="AK10" s="4"/>
      <c r="AL10" s="73">
        <f>データ!$U$6</f>
        <v>14415</v>
      </c>
      <c r="AM10" s="73"/>
      <c r="AN10" s="73"/>
      <c r="AO10" s="73"/>
      <c r="AP10" s="73"/>
      <c r="AQ10" s="73"/>
      <c r="AR10" s="73"/>
      <c r="AS10" s="73"/>
      <c r="AT10" s="69">
        <f>データ!$V$6</f>
        <v>41.17</v>
      </c>
      <c r="AU10" s="70"/>
      <c r="AV10" s="70"/>
      <c r="AW10" s="70"/>
      <c r="AX10" s="70"/>
      <c r="AY10" s="70"/>
      <c r="AZ10" s="70"/>
      <c r="BA10" s="70"/>
      <c r="BB10" s="72">
        <f>データ!$W$6</f>
        <v>350.13</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107</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6fJ6Tc1RIdUPOQ56zndL/8xuJQXnl+71iXNmBROGcuB9BAbpu+sAxb1VQCJajr060i6BSiBRXAceHWb/3laUSA==" saltValue="c/Kr6E7RTV5vivK2EUEYI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384224</v>
      </c>
      <c r="D6" s="34">
        <f t="shared" si="3"/>
        <v>46</v>
      </c>
      <c r="E6" s="34">
        <f t="shared" si="3"/>
        <v>1</v>
      </c>
      <c r="F6" s="34">
        <f t="shared" si="3"/>
        <v>0</v>
      </c>
      <c r="G6" s="34">
        <f t="shared" si="3"/>
        <v>1</v>
      </c>
      <c r="H6" s="34" t="str">
        <f t="shared" si="3"/>
        <v>愛媛県　内子町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61.4</v>
      </c>
      <c r="P6" s="35">
        <f t="shared" si="3"/>
        <v>87.11</v>
      </c>
      <c r="Q6" s="35">
        <f t="shared" si="3"/>
        <v>2885</v>
      </c>
      <c r="R6" s="35">
        <f t="shared" si="3"/>
        <v>16721</v>
      </c>
      <c r="S6" s="35">
        <f t="shared" si="3"/>
        <v>299.43</v>
      </c>
      <c r="T6" s="35">
        <f t="shared" si="3"/>
        <v>55.84</v>
      </c>
      <c r="U6" s="35">
        <f t="shared" si="3"/>
        <v>14415</v>
      </c>
      <c r="V6" s="35">
        <f t="shared" si="3"/>
        <v>41.17</v>
      </c>
      <c r="W6" s="35">
        <f t="shared" si="3"/>
        <v>350.13</v>
      </c>
      <c r="X6" s="36">
        <f>IF(X7="",NA(),X7)</f>
        <v>119.32</v>
      </c>
      <c r="Y6" s="36">
        <f t="shared" ref="Y6:AG6" si="4">IF(Y7="",NA(),Y7)</f>
        <v>125.3</v>
      </c>
      <c r="Z6" s="36">
        <f t="shared" si="4"/>
        <v>117.72</v>
      </c>
      <c r="AA6" s="36">
        <f t="shared" si="4"/>
        <v>118.82</v>
      </c>
      <c r="AB6" s="36">
        <f t="shared" si="4"/>
        <v>107.5</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357.87</v>
      </c>
      <c r="AU6" s="36">
        <f t="shared" ref="AU6:BC6" si="6">IF(AU7="",NA(),AU7)</f>
        <v>277.07</v>
      </c>
      <c r="AV6" s="36">
        <f t="shared" si="6"/>
        <v>263.89999999999998</v>
      </c>
      <c r="AW6" s="36">
        <f t="shared" si="6"/>
        <v>183.45</v>
      </c>
      <c r="AX6" s="36">
        <f t="shared" si="6"/>
        <v>238.63</v>
      </c>
      <c r="AY6" s="36">
        <f t="shared" si="6"/>
        <v>406.37</v>
      </c>
      <c r="AZ6" s="36">
        <f t="shared" si="6"/>
        <v>398.29</v>
      </c>
      <c r="BA6" s="36">
        <f t="shared" si="6"/>
        <v>388.67</v>
      </c>
      <c r="BB6" s="36">
        <f t="shared" si="6"/>
        <v>355.27</v>
      </c>
      <c r="BC6" s="36">
        <f t="shared" si="6"/>
        <v>359.7</v>
      </c>
      <c r="BD6" s="35" t="str">
        <f>IF(BD7="","",IF(BD7="-","【-】","【"&amp;SUBSTITUTE(TEXT(BD7,"#,##0.00"),"-","△")&amp;"】"))</f>
        <v>【261.93】</v>
      </c>
      <c r="BE6" s="36">
        <f>IF(BE7="",NA(),BE7)</f>
        <v>727.35</v>
      </c>
      <c r="BF6" s="36">
        <f t="shared" ref="BF6:BN6" si="7">IF(BF7="",NA(),BF7)</f>
        <v>639.04999999999995</v>
      </c>
      <c r="BG6" s="36">
        <f t="shared" si="7"/>
        <v>992.6</v>
      </c>
      <c r="BH6" s="36">
        <f t="shared" si="7"/>
        <v>1046.47</v>
      </c>
      <c r="BI6" s="36">
        <f t="shared" si="7"/>
        <v>1026.05</v>
      </c>
      <c r="BJ6" s="36">
        <f t="shared" si="7"/>
        <v>442.54</v>
      </c>
      <c r="BK6" s="36">
        <f t="shared" si="7"/>
        <v>431</v>
      </c>
      <c r="BL6" s="36">
        <f t="shared" si="7"/>
        <v>422.5</v>
      </c>
      <c r="BM6" s="36">
        <f t="shared" si="7"/>
        <v>458.27</v>
      </c>
      <c r="BN6" s="36">
        <f t="shared" si="7"/>
        <v>447.01</v>
      </c>
      <c r="BO6" s="35" t="str">
        <f>IF(BO7="","",IF(BO7="-","【-】","【"&amp;SUBSTITUTE(TEXT(BO7,"#,##0.00"),"-","△")&amp;"】"))</f>
        <v>【270.46】</v>
      </c>
      <c r="BP6" s="36">
        <f>IF(BP7="",NA(),BP7)</f>
        <v>113.54</v>
      </c>
      <c r="BQ6" s="36">
        <f t="shared" ref="BQ6:BY6" si="8">IF(BQ7="",NA(),BQ7)</f>
        <v>121.12</v>
      </c>
      <c r="BR6" s="36">
        <f t="shared" si="8"/>
        <v>87.71</v>
      </c>
      <c r="BS6" s="36">
        <f t="shared" si="8"/>
        <v>90.46</v>
      </c>
      <c r="BT6" s="36">
        <f t="shared" si="8"/>
        <v>81.78</v>
      </c>
      <c r="BU6" s="36">
        <f t="shared" si="8"/>
        <v>98.6</v>
      </c>
      <c r="BV6" s="36">
        <f t="shared" si="8"/>
        <v>100.82</v>
      </c>
      <c r="BW6" s="36">
        <f t="shared" si="8"/>
        <v>101.64</v>
      </c>
      <c r="BX6" s="36">
        <f t="shared" si="8"/>
        <v>96.77</v>
      </c>
      <c r="BY6" s="36">
        <f t="shared" si="8"/>
        <v>95.81</v>
      </c>
      <c r="BZ6" s="35" t="str">
        <f>IF(BZ7="","",IF(BZ7="-","【-】","【"&amp;SUBSTITUTE(TEXT(BZ7,"#,##0.00"),"-","△")&amp;"】"))</f>
        <v>【103.91】</v>
      </c>
      <c r="CA6" s="36">
        <f>IF(CA7="",NA(),CA7)</f>
        <v>130.32</v>
      </c>
      <c r="CB6" s="36">
        <f t="shared" ref="CB6:CJ6" si="9">IF(CB7="",NA(),CB7)</f>
        <v>131.05000000000001</v>
      </c>
      <c r="CC6" s="36">
        <f t="shared" si="9"/>
        <v>176.19</v>
      </c>
      <c r="CD6" s="36">
        <f t="shared" si="9"/>
        <v>171.61</v>
      </c>
      <c r="CE6" s="36">
        <f t="shared" si="9"/>
        <v>190.22</v>
      </c>
      <c r="CF6" s="36">
        <f t="shared" si="9"/>
        <v>181.67</v>
      </c>
      <c r="CG6" s="36">
        <f t="shared" si="9"/>
        <v>179.55</v>
      </c>
      <c r="CH6" s="36">
        <f t="shared" si="9"/>
        <v>179.16</v>
      </c>
      <c r="CI6" s="36">
        <f t="shared" si="9"/>
        <v>187.18</v>
      </c>
      <c r="CJ6" s="36">
        <f t="shared" si="9"/>
        <v>189.58</v>
      </c>
      <c r="CK6" s="35" t="str">
        <f>IF(CK7="","",IF(CK7="-","【-】","【"&amp;SUBSTITUTE(TEXT(CK7,"#,##0.00"),"-","△")&amp;"】"))</f>
        <v>【167.11】</v>
      </c>
      <c r="CL6" s="36">
        <f>IF(CL7="",NA(),CL7)</f>
        <v>61.88</v>
      </c>
      <c r="CM6" s="36">
        <f t="shared" ref="CM6:CU6" si="10">IF(CM7="",NA(),CM7)</f>
        <v>63.92</v>
      </c>
      <c r="CN6" s="36">
        <f t="shared" si="10"/>
        <v>61.17</v>
      </c>
      <c r="CO6" s="36">
        <f t="shared" si="10"/>
        <v>65.180000000000007</v>
      </c>
      <c r="CP6" s="36">
        <f t="shared" si="10"/>
        <v>65.11</v>
      </c>
      <c r="CQ6" s="36">
        <f t="shared" si="10"/>
        <v>53.61</v>
      </c>
      <c r="CR6" s="36">
        <f t="shared" si="10"/>
        <v>53.52</v>
      </c>
      <c r="CS6" s="36">
        <f t="shared" si="10"/>
        <v>54.24</v>
      </c>
      <c r="CT6" s="36">
        <f t="shared" si="10"/>
        <v>55.88</v>
      </c>
      <c r="CU6" s="36">
        <f t="shared" si="10"/>
        <v>55.22</v>
      </c>
      <c r="CV6" s="35" t="str">
        <f>IF(CV7="","",IF(CV7="-","【-】","【"&amp;SUBSTITUTE(TEXT(CV7,"#,##0.00"),"-","△")&amp;"】"))</f>
        <v>【60.27】</v>
      </c>
      <c r="CW6" s="36">
        <f>IF(CW7="",NA(),CW7)</f>
        <v>80.31</v>
      </c>
      <c r="CX6" s="36">
        <f t="shared" ref="CX6:DF6" si="11">IF(CX7="",NA(),CX7)</f>
        <v>77.42</v>
      </c>
      <c r="CY6" s="36">
        <f t="shared" si="11"/>
        <v>75.209999999999994</v>
      </c>
      <c r="CZ6" s="36">
        <f t="shared" si="11"/>
        <v>72.17</v>
      </c>
      <c r="DA6" s="36">
        <f t="shared" si="11"/>
        <v>71</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33.020000000000003</v>
      </c>
      <c r="DI6" s="36">
        <f t="shared" ref="DI6:DQ6" si="12">IF(DI7="",NA(),DI7)</f>
        <v>35.39</v>
      </c>
      <c r="DJ6" s="36">
        <f t="shared" si="12"/>
        <v>25.07</v>
      </c>
      <c r="DK6" s="36">
        <f t="shared" si="12"/>
        <v>25.13</v>
      </c>
      <c r="DL6" s="36">
        <f t="shared" si="12"/>
        <v>27.67</v>
      </c>
      <c r="DM6" s="36">
        <f t="shared" si="12"/>
        <v>46.67</v>
      </c>
      <c r="DN6" s="36">
        <f t="shared" si="12"/>
        <v>47.7</v>
      </c>
      <c r="DO6" s="36">
        <f t="shared" si="12"/>
        <v>48.14</v>
      </c>
      <c r="DP6" s="36">
        <f t="shared" si="12"/>
        <v>46.61</v>
      </c>
      <c r="DQ6" s="36">
        <f t="shared" si="12"/>
        <v>47.97</v>
      </c>
      <c r="DR6" s="35" t="str">
        <f>IF(DR7="","",IF(DR7="-","【-】","【"&amp;SUBSTITUTE(TEXT(DR7,"#,##0.00"),"-","△")&amp;"】"))</f>
        <v>【48.85】</v>
      </c>
      <c r="DS6" s="36">
        <f>IF(DS7="",NA(),DS7)</f>
        <v>2.46</v>
      </c>
      <c r="DT6" s="35">
        <f t="shared" ref="DT6:EB6" si="13">IF(DT7="",NA(),DT7)</f>
        <v>0</v>
      </c>
      <c r="DU6" s="35">
        <f t="shared" si="13"/>
        <v>0</v>
      </c>
      <c r="DV6" s="35">
        <f t="shared" si="13"/>
        <v>0</v>
      </c>
      <c r="DW6" s="35">
        <f t="shared" si="13"/>
        <v>0</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0.28000000000000003</v>
      </c>
      <c r="EE6" s="36">
        <f t="shared" ref="EE6:EM6" si="14">IF(EE7="",NA(),EE7)</f>
        <v>0.71</v>
      </c>
      <c r="EF6" s="36">
        <f t="shared" si="14"/>
        <v>0.96</v>
      </c>
      <c r="EG6" s="36">
        <f t="shared" si="14"/>
        <v>2.64</v>
      </c>
      <c r="EH6" s="36">
        <f t="shared" si="14"/>
        <v>1.52</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384224</v>
      </c>
      <c r="D7" s="38">
        <v>46</v>
      </c>
      <c r="E7" s="38">
        <v>1</v>
      </c>
      <c r="F7" s="38">
        <v>0</v>
      </c>
      <c r="G7" s="38">
        <v>1</v>
      </c>
      <c r="H7" s="38" t="s">
        <v>93</v>
      </c>
      <c r="I7" s="38" t="s">
        <v>94</v>
      </c>
      <c r="J7" s="38" t="s">
        <v>95</v>
      </c>
      <c r="K7" s="38" t="s">
        <v>96</v>
      </c>
      <c r="L7" s="38" t="s">
        <v>97</v>
      </c>
      <c r="M7" s="38" t="s">
        <v>98</v>
      </c>
      <c r="N7" s="39" t="s">
        <v>99</v>
      </c>
      <c r="O7" s="39">
        <v>61.4</v>
      </c>
      <c r="P7" s="39">
        <v>87.11</v>
      </c>
      <c r="Q7" s="39">
        <v>2885</v>
      </c>
      <c r="R7" s="39">
        <v>16721</v>
      </c>
      <c r="S7" s="39">
        <v>299.43</v>
      </c>
      <c r="T7" s="39">
        <v>55.84</v>
      </c>
      <c r="U7" s="39">
        <v>14415</v>
      </c>
      <c r="V7" s="39">
        <v>41.17</v>
      </c>
      <c r="W7" s="39">
        <v>350.13</v>
      </c>
      <c r="X7" s="39">
        <v>119.32</v>
      </c>
      <c r="Y7" s="39">
        <v>125.3</v>
      </c>
      <c r="Z7" s="39">
        <v>117.72</v>
      </c>
      <c r="AA7" s="39">
        <v>118.82</v>
      </c>
      <c r="AB7" s="39">
        <v>107.5</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357.87</v>
      </c>
      <c r="AU7" s="39">
        <v>277.07</v>
      </c>
      <c r="AV7" s="39">
        <v>263.89999999999998</v>
      </c>
      <c r="AW7" s="39">
        <v>183.45</v>
      </c>
      <c r="AX7" s="39">
        <v>238.63</v>
      </c>
      <c r="AY7" s="39">
        <v>406.37</v>
      </c>
      <c r="AZ7" s="39">
        <v>398.29</v>
      </c>
      <c r="BA7" s="39">
        <v>388.67</v>
      </c>
      <c r="BB7" s="39">
        <v>355.27</v>
      </c>
      <c r="BC7" s="39">
        <v>359.7</v>
      </c>
      <c r="BD7" s="39">
        <v>261.93</v>
      </c>
      <c r="BE7" s="39">
        <v>727.35</v>
      </c>
      <c r="BF7" s="39">
        <v>639.04999999999995</v>
      </c>
      <c r="BG7" s="39">
        <v>992.6</v>
      </c>
      <c r="BH7" s="39">
        <v>1046.47</v>
      </c>
      <c r="BI7" s="39">
        <v>1026.05</v>
      </c>
      <c r="BJ7" s="39">
        <v>442.54</v>
      </c>
      <c r="BK7" s="39">
        <v>431</v>
      </c>
      <c r="BL7" s="39">
        <v>422.5</v>
      </c>
      <c r="BM7" s="39">
        <v>458.27</v>
      </c>
      <c r="BN7" s="39">
        <v>447.01</v>
      </c>
      <c r="BO7" s="39">
        <v>270.45999999999998</v>
      </c>
      <c r="BP7" s="39">
        <v>113.54</v>
      </c>
      <c r="BQ7" s="39">
        <v>121.12</v>
      </c>
      <c r="BR7" s="39">
        <v>87.71</v>
      </c>
      <c r="BS7" s="39">
        <v>90.46</v>
      </c>
      <c r="BT7" s="39">
        <v>81.78</v>
      </c>
      <c r="BU7" s="39">
        <v>98.6</v>
      </c>
      <c r="BV7" s="39">
        <v>100.82</v>
      </c>
      <c r="BW7" s="39">
        <v>101.64</v>
      </c>
      <c r="BX7" s="39">
        <v>96.77</v>
      </c>
      <c r="BY7" s="39">
        <v>95.81</v>
      </c>
      <c r="BZ7" s="39">
        <v>103.91</v>
      </c>
      <c r="CA7" s="39">
        <v>130.32</v>
      </c>
      <c r="CB7" s="39">
        <v>131.05000000000001</v>
      </c>
      <c r="CC7" s="39">
        <v>176.19</v>
      </c>
      <c r="CD7" s="39">
        <v>171.61</v>
      </c>
      <c r="CE7" s="39">
        <v>190.22</v>
      </c>
      <c r="CF7" s="39">
        <v>181.67</v>
      </c>
      <c r="CG7" s="39">
        <v>179.55</v>
      </c>
      <c r="CH7" s="39">
        <v>179.16</v>
      </c>
      <c r="CI7" s="39">
        <v>187.18</v>
      </c>
      <c r="CJ7" s="39">
        <v>189.58</v>
      </c>
      <c r="CK7" s="39">
        <v>167.11</v>
      </c>
      <c r="CL7" s="39">
        <v>61.88</v>
      </c>
      <c r="CM7" s="39">
        <v>63.92</v>
      </c>
      <c r="CN7" s="39">
        <v>61.17</v>
      </c>
      <c r="CO7" s="39">
        <v>65.180000000000007</v>
      </c>
      <c r="CP7" s="39">
        <v>65.11</v>
      </c>
      <c r="CQ7" s="39">
        <v>53.61</v>
      </c>
      <c r="CR7" s="39">
        <v>53.52</v>
      </c>
      <c r="CS7" s="39">
        <v>54.24</v>
      </c>
      <c r="CT7" s="39">
        <v>55.88</v>
      </c>
      <c r="CU7" s="39">
        <v>55.22</v>
      </c>
      <c r="CV7" s="39">
        <v>60.27</v>
      </c>
      <c r="CW7" s="39">
        <v>80.31</v>
      </c>
      <c r="CX7" s="39">
        <v>77.42</v>
      </c>
      <c r="CY7" s="39">
        <v>75.209999999999994</v>
      </c>
      <c r="CZ7" s="39">
        <v>72.17</v>
      </c>
      <c r="DA7" s="39">
        <v>71</v>
      </c>
      <c r="DB7" s="39">
        <v>81.31</v>
      </c>
      <c r="DC7" s="39">
        <v>81.459999999999994</v>
      </c>
      <c r="DD7" s="39">
        <v>81.680000000000007</v>
      </c>
      <c r="DE7" s="39">
        <v>80.989999999999995</v>
      </c>
      <c r="DF7" s="39">
        <v>80.930000000000007</v>
      </c>
      <c r="DG7" s="39">
        <v>89.92</v>
      </c>
      <c r="DH7" s="39">
        <v>33.020000000000003</v>
      </c>
      <c r="DI7" s="39">
        <v>35.39</v>
      </c>
      <c r="DJ7" s="39">
        <v>25.07</v>
      </c>
      <c r="DK7" s="39">
        <v>25.13</v>
      </c>
      <c r="DL7" s="39">
        <v>27.67</v>
      </c>
      <c r="DM7" s="39">
        <v>46.67</v>
      </c>
      <c r="DN7" s="39">
        <v>47.7</v>
      </c>
      <c r="DO7" s="39">
        <v>48.14</v>
      </c>
      <c r="DP7" s="39">
        <v>46.61</v>
      </c>
      <c r="DQ7" s="39">
        <v>47.97</v>
      </c>
      <c r="DR7" s="39">
        <v>48.85</v>
      </c>
      <c r="DS7" s="39">
        <v>2.46</v>
      </c>
      <c r="DT7" s="39">
        <v>0</v>
      </c>
      <c r="DU7" s="39">
        <v>0</v>
      </c>
      <c r="DV7" s="39">
        <v>0</v>
      </c>
      <c r="DW7" s="39">
        <v>0</v>
      </c>
      <c r="DX7" s="39">
        <v>10.029999999999999</v>
      </c>
      <c r="DY7" s="39">
        <v>7.26</v>
      </c>
      <c r="DZ7" s="39">
        <v>11.13</v>
      </c>
      <c r="EA7" s="39">
        <v>10.84</v>
      </c>
      <c r="EB7" s="39">
        <v>15.33</v>
      </c>
      <c r="EC7" s="39">
        <v>17.8</v>
      </c>
      <c r="ED7" s="39">
        <v>0.28000000000000003</v>
      </c>
      <c r="EE7" s="39">
        <v>0.71</v>
      </c>
      <c r="EF7" s="39">
        <v>0.96</v>
      </c>
      <c r="EG7" s="39">
        <v>2.64</v>
      </c>
      <c r="EH7" s="39">
        <v>1.52</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2020-02-14T05:33:42Z</dcterms:modified>
</cp:coreProperties>
</file>