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15 砥部町\"/>
    </mc:Choice>
  </mc:AlternateContent>
  <workbookProtection workbookAlgorithmName="SHA-512" workbookHashValue="5703R8LJAXbpkMCkXnQv7stGPf0GHVzjwuSlu5OOd2x1Ca7Si1JnGohpMg6z3iOZSRor8FVnk0OH6lJH8CO6tA==" workbookSaltValue="xOMNDuQssYrsrudUFYS48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P6" i="5"/>
  <c r="O6" i="5"/>
  <c r="I10" i="4" s="1"/>
  <c r="N6" i="5"/>
  <c r="M6" i="5"/>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W10" i="4"/>
  <c r="P10" i="4"/>
  <c r="B10" i="4"/>
  <c r="BB8" i="4"/>
  <c r="AT8" i="4"/>
  <c r="AD8" i="4"/>
  <c r="W8" i="4"/>
  <c r="P8" i="4"/>
  <c r="B6" i="4"/>
  <c r="C10" i="5" l="1"/>
  <c r="D10" i="5"/>
  <c r="E10" i="5"/>
  <c r="B10" i="5"/>
</calcChain>
</file>

<file path=xl/sharedStrings.xml><?xml version="1.0" encoding="utf-8"?>
<sst xmlns="http://schemas.openxmlformats.org/spreadsheetml/2006/main" count="223" uniqueCount="110">
  <si>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</si>
  <si>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</si>
  <si>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</si>
  <si>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</si>
  <si>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</si>
  <si>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</si>
  <si>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</si>
  <si>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</si>
  <si>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</si>
  <si>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</si>
  <si>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</si>
  <si>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</si>
  <si>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</si>
  <si>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</si>
  <si>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</si>
  <si>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</si>
  <si>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</si>
  <si>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</si>
  <si>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</si>
  <si>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</si>
  <si>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</si>
  <si>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</si>
  <si>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</si>
  <si>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</si>
  <si>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</si>
  <si>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</si>
  <si>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</si>
  <si>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</si>
  <si>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</si>
  <si>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</si>
  <si>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</si>
  <si>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</si>
  <si>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</si>
  <si>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</si>
  <si>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</si>
  <si>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</si>
  <si>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</si>
  <si>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</si>
  <si>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</si>
  <si>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</si>
  <si>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</si>
  <si>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</si>
  <si>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</si>
  <si>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</si>
  <si>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</si>
  <si>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</si>
  <si>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</si>
  <si>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</si>
  <si>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</si>
  <si>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</si>
  <si>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</si>
  <si>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</si>
  <si>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</si>
  <si>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</si>
  <si>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</si>
  <si>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</si>
  <si>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</si>
  <si>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</si>
  <si>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</si>
  <si>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</si>
  <si>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</si>
  <si>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</si>
  <si>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</si>
  <si>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</si>
  <si>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</si>
  <si>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</si>
  <si>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</si>
  <si>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</si>
  <si>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</si>
  <si>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</si>
  <si>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</si>
  <si>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</si>
  <si>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</si>
  <si>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</si>
  <si>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</si>
  <si>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</si>
  <si>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</si>
  <si>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</si>
  <si>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</si>
  <si>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</si>
  <si>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</si>
  <si>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</si>
  <si>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</si>
  <si>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</si>
  <si>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</si>
  <si>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</si>
  <si>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</si>
  <si>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</si>
  <si>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</si>
  <si>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</si>
  <si>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</si>
  <si>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</si>
  <si>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</si>
  <si>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</si>
  <si>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</si>
  <si>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砥部町</t>
  </si>
  <si>
    <t>法適用</t>
  </si>
  <si>
    <t>下水道事業</t>
  </si>
  <si>
    <t>公共下水道</t>
  </si>
  <si>
    <t>Cb3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</si>
  <si>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</si>
  <si>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</si>
  <si>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</si>
  <si>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</si>
  <si>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</si>
  <si>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</si>
  <si>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</si>
  <si>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処理区域の拡大により、都市計画区域内を中心に効率的な整備を行っており、使用料収入は順調に増加している。一方、有収水量の増加による処理場費用、取得資産の減価償却費及び借金の返済にあたる企業債の償還も年々増加している。今後も事業計画の見直しを行いながら、費用対効果を踏まえた効率的な整備、効果的な経営を行う必要がある。
　また、R1年度より松山市の一部地域から排出される汚水の処理を当町で受託することにより、使用料収入の増加を見込むことができ、近隣市町における効率的かつ効果的な汚水処理が期待できる。</t>
    <rPh sb="1" eb="3">
      <t>ショリ</t>
    </rPh>
    <rPh sb="3" eb="5">
      <t>クイキ</t>
    </rPh>
    <rPh sb="6" eb="8">
      <t>カクダイ</t>
    </rPh>
    <rPh sb="12" eb="14">
      <t>トシ</t>
    </rPh>
    <rPh sb="14" eb="16">
      <t>ケイカク</t>
    </rPh>
    <rPh sb="16" eb="19">
      <t>クイキナイ</t>
    </rPh>
    <rPh sb="20" eb="22">
      <t>チュウシン</t>
    </rPh>
    <rPh sb="23" eb="26">
      <t>コウリツテキ</t>
    </rPh>
    <rPh sb="27" eb="29">
      <t>セイビ</t>
    </rPh>
    <rPh sb="30" eb="31">
      <t>オコナ</t>
    </rPh>
    <rPh sb="36" eb="39">
      <t>シヨウリョウ</t>
    </rPh>
    <rPh sb="39" eb="41">
      <t>シュウニュウ</t>
    </rPh>
    <rPh sb="42" eb="44">
      <t>ジュンチョウ</t>
    </rPh>
    <rPh sb="45" eb="47">
      <t>ゾウカ</t>
    </rPh>
    <rPh sb="52" eb="54">
      <t>イッポウ</t>
    </rPh>
    <rPh sb="55" eb="57">
      <t>ユウシュウ</t>
    </rPh>
    <rPh sb="57" eb="59">
      <t>スイリョウ</t>
    </rPh>
    <rPh sb="65" eb="68">
      <t>ショリジョウ</t>
    </rPh>
    <rPh sb="68" eb="70">
      <t>ヒヨウ</t>
    </rPh>
    <rPh sb="71" eb="73">
      <t>シュトク</t>
    </rPh>
    <rPh sb="73" eb="75">
      <t>シサン</t>
    </rPh>
    <rPh sb="76" eb="78">
      <t>ゲンカ</t>
    </rPh>
    <rPh sb="78" eb="80">
      <t>ショウキャク</t>
    </rPh>
    <rPh sb="80" eb="81">
      <t>ヒ</t>
    </rPh>
    <rPh sb="81" eb="82">
      <t>オヨ</t>
    </rPh>
    <rPh sb="83" eb="85">
      <t>シャッキン</t>
    </rPh>
    <rPh sb="86" eb="88">
      <t>ヘンサイ</t>
    </rPh>
    <rPh sb="92" eb="94">
      <t>キギョウ</t>
    </rPh>
    <rPh sb="94" eb="95">
      <t>サイ</t>
    </rPh>
    <rPh sb="96" eb="98">
      <t>ショウカン</t>
    </rPh>
    <rPh sb="99" eb="101">
      <t>ネンネン</t>
    </rPh>
    <rPh sb="101" eb="103">
      <t>ゾウカ</t>
    </rPh>
    <rPh sb="108" eb="110">
      <t>コンゴ</t>
    </rPh>
    <rPh sb="111" eb="113">
      <t>ジギョウ</t>
    </rPh>
    <rPh sb="113" eb="115">
      <t>ケイカク</t>
    </rPh>
    <rPh sb="116" eb="118">
      <t>ミナオ</t>
    </rPh>
    <rPh sb="120" eb="121">
      <t>オコナ</t>
    </rPh>
    <rPh sb="126" eb="131">
      <t>ヒヨウタイコウカ</t>
    </rPh>
    <rPh sb="132" eb="133">
      <t>フ</t>
    </rPh>
    <rPh sb="136" eb="139">
      <t>コウリツテキ</t>
    </rPh>
    <rPh sb="140" eb="142">
      <t>セイビ</t>
    </rPh>
    <rPh sb="143" eb="146">
      <t>コウカテキ</t>
    </rPh>
    <rPh sb="147" eb="149">
      <t>ケイエイ</t>
    </rPh>
    <rPh sb="150" eb="151">
      <t>オコナ</t>
    </rPh>
    <rPh sb="152" eb="154">
      <t>ヒツヨウ</t>
    </rPh>
    <rPh sb="165" eb="167">
      <t>ネンド</t>
    </rPh>
    <rPh sb="169" eb="172">
      <t>マツヤマシ</t>
    </rPh>
    <rPh sb="173" eb="175">
      <t>イチブ</t>
    </rPh>
    <rPh sb="175" eb="177">
      <t>チイキ</t>
    </rPh>
    <rPh sb="179" eb="181">
      <t>ハイシュツ</t>
    </rPh>
    <rPh sb="184" eb="186">
      <t>オスイ</t>
    </rPh>
    <rPh sb="187" eb="189">
      <t>ショリ</t>
    </rPh>
    <rPh sb="190" eb="192">
      <t>トウチョウ</t>
    </rPh>
    <rPh sb="193" eb="195">
      <t>ジュタク</t>
    </rPh>
    <rPh sb="203" eb="206">
      <t>シヨウリョウ</t>
    </rPh>
    <rPh sb="206" eb="208">
      <t>シュウニュウ</t>
    </rPh>
    <rPh sb="209" eb="211">
      <t>ゾウカ</t>
    </rPh>
    <rPh sb="212" eb="214">
      <t>ミコ</t>
    </rPh>
    <rPh sb="221" eb="223">
      <t>キンリン</t>
    </rPh>
    <rPh sb="223" eb="225">
      <t>シチョウ</t>
    </rPh>
    <rPh sb="229" eb="232">
      <t>コウリツテキ</t>
    </rPh>
    <rPh sb="234" eb="237">
      <t>コウカテキ</t>
    </rPh>
    <rPh sb="238" eb="240">
      <t>オスイ</t>
    </rPh>
    <rPh sb="240" eb="242">
      <t>ショリ</t>
    </rPh>
    <rPh sb="243" eb="245">
      <t>キタイ</t>
    </rPh>
    <phoneticPr fontId="4"/>
  </si>
  <si>
    <t>　当町における公共下水道事業は、未普及地域の整備を中心に管渠整備工事を行っており、修繕実績がない状況である。今後も事業計画に基づき、腐食の恐れがある箇所のマンホール点検を実施し、適正な管理を行っていく。
　また、処理施設機器設備については、有収水量の増加及び汚泥発生量の増加に伴い、機器類の故障等も発生していることから、計画的に修繕を実施していく必要がある。</t>
    <rPh sb="1" eb="3">
      <t>トウチョウ</t>
    </rPh>
    <rPh sb="7" eb="9">
      <t>コウキョウ</t>
    </rPh>
    <rPh sb="9" eb="12">
      <t>ゲスイドウ</t>
    </rPh>
    <rPh sb="12" eb="14">
      <t>ジギョウ</t>
    </rPh>
    <rPh sb="16" eb="19">
      <t>ミフキュウ</t>
    </rPh>
    <rPh sb="19" eb="21">
      <t>チイキ</t>
    </rPh>
    <rPh sb="22" eb="24">
      <t>セイビ</t>
    </rPh>
    <rPh sb="25" eb="27">
      <t>チュウシン</t>
    </rPh>
    <rPh sb="28" eb="30">
      <t>カンキョ</t>
    </rPh>
    <rPh sb="30" eb="32">
      <t>セイビ</t>
    </rPh>
    <rPh sb="32" eb="34">
      <t>コウジ</t>
    </rPh>
    <rPh sb="35" eb="36">
      <t>オコナ</t>
    </rPh>
    <rPh sb="41" eb="43">
      <t>シュウゼン</t>
    </rPh>
    <rPh sb="43" eb="45">
      <t>ジッセキ</t>
    </rPh>
    <rPh sb="48" eb="50">
      <t>ジョウキョウ</t>
    </rPh>
    <rPh sb="54" eb="56">
      <t>コンゴ</t>
    </rPh>
    <rPh sb="57" eb="59">
      <t>ジギョウ</t>
    </rPh>
    <rPh sb="59" eb="61">
      <t>ケイカク</t>
    </rPh>
    <rPh sb="62" eb="63">
      <t>モト</t>
    </rPh>
    <rPh sb="66" eb="68">
      <t>フショク</t>
    </rPh>
    <rPh sb="69" eb="70">
      <t>オソ</t>
    </rPh>
    <rPh sb="74" eb="76">
      <t>カショ</t>
    </rPh>
    <rPh sb="82" eb="84">
      <t>テンケン</t>
    </rPh>
    <rPh sb="85" eb="87">
      <t>ジッシ</t>
    </rPh>
    <rPh sb="89" eb="91">
      <t>テキセイ</t>
    </rPh>
    <rPh sb="92" eb="94">
      <t>カンリ</t>
    </rPh>
    <rPh sb="95" eb="96">
      <t>オコナ</t>
    </rPh>
    <rPh sb="106" eb="108">
      <t>ショリ</t>
    </rPh>
    <rPh sb="108" eb="110">
      <t>シセツ</t>
    </rPh>
    <rPh sb="110" eb="112">
      <t>キキ</t>
    </rPh>
    <rPh sb="112" eb="114">
      <t>セツビ</t>
    </rPh>
    <rPh sb="120" eb="122">
      <t>ユウシュウ</t>
    </rPh>
    <rPh sb="122" eb="124">
      <t>スイリョウ</t>
    </rPh>
    <rPh sb="125" eb="127">
      <t>ゾウカ</t>
    </rPh>
    <rPh sb="127" eb="128">
      <t>オヨ</t>
    </rPh>
    <rPh sb="129" eb="131">
      <t>オデイ</t>
    </rPh>
    <rPh sb="131" eb="133">
      <t>ハッセイ</t>
    </rPh>
    <rPh sb="133" eb="134">
      <t>リョウ</t>
    </rPh>
    <rPh sb="135" eb="137">
      <t>ゾウカ</t>
    </rPh>
    <rPh sb="138" eb="139">
      <t>トモナ</t>
    </rPh>
    <rPh sb="141" eb="144">
      <t>キキルイ</t>
    </rPh>
    <rPh sb="145" eb="147">
      <t>コショウ</t>
    </rPh>
    <rPh sb="147" eb="148">
      <t>トウ</t>
    </rPh>
    <rPh sb="149" eb="151">
      <t>ハッセイ</t>
    </rPh>
    <rPh sb="160" eb="163">
      <t>ケイカクテキ</t>
    </rPh>
    <rPh sb="164" eb="166">
      <t>シュウゼン</t>
    </rPh>
    <rPh sb="167" eb="169">
      <t>ジッシ</t>
    </rPh>
    <rPh sb="173" eb="175">
      <t>ヒツヨウ</t>
    </rPh>
    <phoneticPr fontId="4"/>
  </si>
  <si>
    <r>
      <rPr>
        <b/>
        <sz val="9"/>
        <color theme="1"/>
        <rFont val="ＭＳ ゴシック"/>
        <family val="3"/>
        <charset val="128"/>
      </rPr>
      <t>①経常収支比率について</t>
    </r>
    <r>
      <rPr>
        <sz val="9"/>
        <color theme="1"/>
        <rFont val="ＭＳ ゴシック"/>
        <family val="3"/>
        <charset val="128"/>
      </rPr>
      <t xml:space="preserve">
　比率は100％を超えているが、財政部局との協議により基準内繰入及び経営費の不足分として一般会計から補てんしている。将来的には、普及率の増加に伴い、規模に応じた設備投資が必要となってくるため、料金の見直しも検討しなければならない。
</t>
    </r>
    <r>
      <rPr>
        <b/>
        <sz val="9"/>
        <color theme="1"/>
        <rFont val="ＭＳ ゴシック"/>
        <family val="3"/>
        <charset val="128"/>
      </rPr>
      <t>②累積欠損金比率について</t>
    </r>
    <r>
      <rPr>
        <sz val="9"/>
        <color theme="1"/>
        <rFont val="ＭＳ ゴシック"/>
        <family val="3"/>
        <charset val="128"/>
      </rPr>
      <t xml:space="preserve">
　供用開始から間もないため、経営不足分を一般会計から補てんしているため欠損金は発生していない。
</t>
    </r>
    <r>
      <rPr>
        <b/>
        <sz val="9"/>
        <color theme="1"/>
        <rFont val="ＭＳ ゴシック"/>
        <family val="3"/>
        <charset val="128"/>
      </rPr>
      <t>③流動比率にについて</t>
    </r>
    <r>
      <rPr>
        <sz val="9"/>
        <color theme="1"/>
        <rFont val="ＭＳ ゴシック"/>
        <family val="3"/>
        <charset val="128"/>
      </rPr>
      <t xml:space="preserve">
　流動負債はほぼ企業債の償還であり、事業拡張により償還額も増加していくことから、健全運営により一定資金の確保、未収金の回収に努める。
</t>
    </r>
    <r>
      <rPr>
        <b/>
        <sz val="9"/>
        <color theme="1"/>
        <rFont val="ＭＳ ゴシック"/>
        <family val="3"/>
        <charset val="128"/>
      </rPr>
      <t>④企業債残高対策事業規模比率について</t>
    </r>
    <r>
      <rPr>
        <sz val="9"/>
        <color theme="1"/>
        <rFont val="ＭＳ ゴシック"/>
        <family val="3"/>
        <charset val="128"/>
      </rPr>
      <t xml:space="preserve">
　普及率が低いこともあり、料金収入が充分に得られない状況のため、一般会計が全て負担しているが、今後料金収入の増加に伴い負担率が発生する見込みである。
</t>
    </r>
    <r>
      <rPr>
        <b/>
        <sz val="9"/>
        <color theme="1"/>
        <rFont val="ＭＳ ゴシック"/>
        <family val="3"/>
        <charset val="128"/>
      </rPr>
      <t>⑤経費回収率について</t>
    </r>
    <r>
      <rPr>
        <sz val="9"/>
        <color theme="1"/>
        <rFont val="ＭＳ ゴシック"/>
        <family val="3"/>
        <charset val="128"/>
      </rPr>
      <t xml:space="preserve">
　有収水量の増加に伴い、処理場に係る費用は増加傾向にあるが、適正管理を行い経常経費以外の支出を抑制することにより、経費回収率の上昇を目指す。
</t>
    </r>
    <r>
      <rPr>
        <b/>
        <sz val="9"/>
        <color theme="1"/>
        <rFont val="ＭＳ ゴシック"/>
        <family val="3"/>
        <charset val="128"/>
      </rPr>
      <t>⑥汚水処理原価について</t>
    </r>
    <r>
      <rPr>
        <sz val="9"/>
        <color theme="1"/>
        <rFont val="ＭＳ ゴシック"/>
        <family val="3"/>
        <charset val="128"/>
      </rPr>
      <t xml:space="preserve">
　普及率は年々増加しているが、整備途中であることから投入コストに見合った収入が充分に見込めないため、高めの数値となっている。有収水量の増加により処理場に係る費用が増加していくため、コスト削減を意識して経営していく必要がある。
</t>
    </r>
    <r>
      <rPr>
        <b/>
        <sz val="9"/>
        <color theme="1"/>
        <rFont val="ＭＳ ゴシック"/>
        <family val="3"/>
        <charset val="128"/>
      </rPr>
      <t>⑦施設の利用率について</t>
    </r>
    <r>
      <rPr>
        <sz val="9"/>
        <color theme="1"/>
        <rFont val="ＭＳ ゴシック"/>
        <family val="3"/>
        <charset val="128"/>
      </rPr>
      <t xml:space="preserve">
　将来的に接続率の上昇に伴い利用率も上昇するが、引続き事業計画の見直しも含め、効率的な整備を実施していく。
</t>
    </r>
    <r>
      <rPr>
        <b/>
        <sz val="9"/>
        <color theme="1"/>
        <rFont val="ＭＳ ゴシック"/>
        <family val="3"/>
        <charset val="128"/>
      </rPr>
      <t>⑧水洗化率について</t>
    </r>
    <r>
      <rPr>
        <sz val="9"/>
        <color theme="1"/>
        <rFont val="ＭＳ ゴシック"/>
        <family val="3"/>
        <charset val="128"/>
      </rPr>
      <t xml:space="preserve">
　処理区域内において、みなし浄化槽及び汲取りトイレを使用している未接続者がいるため、毎年「下水道の日」の啓発活動の取組みとして対象者を戸別訪問し、接続推進を継続している。</t>
    </r>
    <r>
      <rPr>
        <sz val="10"/>
        <color theme="1"/>
        <rFont val="ＭＳ ゴシック"/>
        <family val="3"/>
        <charset val="128"/>
      </rPr>
      <t xml:space="preserve">
　</t>
    </r>
    <rPh sb="1" eb="3">
      <t>ケイジョウ</t>
    </rPh>
    <rPh sb="3" eb="5">
      <t>シュウシ</t>
    </rPh>
    <rPh sb="5" eb="7">
      <t>ヒリツ</t>
    </rPh>
    <rPh sb="13" eb="15">
      <t>ヒリツ</t>
    </rPh>
    <rPh sb="21" eb="22">
      <t>コ</t>
    </rPh>
    <rPh sb="28" eb="30">
      <t>ザイセイ</t>
    </rPh>
    <rPh sb="30" eb="32">
      <t>ブキョク</t>
    </rPh>
    <rPh sb="34" eb="36">
      <t>キョウギ</t>
    </rPh>
    <rPh sb="39" eb="41">
      <t>キジュン</t>
    </rPh>
    <rPh sb="41" eb="42">
      <t>ナイ</t>
    </rPh>
    <rPh sb="42" eb="44">
      <t>クリイレ</t>
    </rPh>
    <rPh sb="44" eb="45">
      <t>オヨ</t>
    </rPh>
    <rPh sb="46" eb="48">
      <t>ケイエイ</t>
    </rPh>
    <rPh sb="48" eb="49">
      <t>ヒ</t>
    </rPh>
    <rPh sb="50" eb="53">
      <t>フソクブン</t>
    </rPh>
    <rPh sb="56" eb="58">
      <t>イッパン</t>
    </rPh>
    <rPh sb="58" eb="60">
      <t>カイケイ</t>
    </rPh>
    <rPh sb="62" eb="63">
      <t>ホ</t>
    </rPh>
    <rPh sb="70" eb="73">
      <t>ショウライテキ</t>
    </rPh>
    <rPh sb="76" eb="78">
      <t>フキュウ</t>
    </rPh>
    <rPh sb="78" eb="79">
      <t>リツ</t>
    </rPh>
    <rPh sb="80" eb="82">
      <t>ゾウカ</t>
    </rPh>
    <rPh sb="83" eb="84">
      <t>トモナ</t>
    </rPh>
    <rPh sb="86" eb="88">
      <t>キボ</t>
    </rPh>
    <rPh sb="89" eb="90">
      <t>オウ</t>
    </rPh>
    <rPh sb="92" eb="94">
      <t>セツビ</t>
    </rPh>
    <rPh sb="94" eb="96">
      <t>トウシ</t>
    </rPh>
    <rPh sb="97" eb="99">
      <t>ヒツヨウ</t>
    </rPh>
    <rPh sb="108" eb="110">
      <t>リョウキン</t>
    </rPh>
    <rPh sb="111" eb="113">
      <t>ミナオ</t>
    </rPh>
    <rPh sb="115" eb="117">
      <t>ケントウ</t>
    </rPh>
    <rPh sb="142" eb="144">
      <t>キョウヨウ</t>
    </rPh>
    <rPh sb="144" eb="146">
      <t>カイシ</t>
    </rPh>
    <rPh sb="148" eb="149">
      <t>マ</t>
    </rPh>
    <rPh sb="155" eb="157">
      <t>ケイエイ</t>
    </rPh>
    <rPh sb="157" eb="160">
      <t>フソクブン</t>
    </rPh>
    <rPh sb="161" eb="163">
      <t>イッパン</t>
    </rPh>
    <rPh sb="163" eb="165">
      <t>カイケイ</t>
    </rPh>
    <rPh sb="167" eb="168">
      <t>ホ</t>
    </rPh>
    <rPh sb="287" eb="289">
      <t>フキュウ</t>
    </rPh>
    <rPh sb="289" eb="290">
      <t>リツ</t>
    </rPh>
    <rPh sb="291" eb="292">
      <t>ヒク</t>
    </rPh>
    <rPh sb="299" eb="301">
      <t>リョウキン</t>
    </rPh>
    <rPh sb="301" eb="303">
      <t>シュウニュウ</t>
    </rPh>
    <rPh sb="304" eb="306">
      <t>ジュウブン</t>
    </rPh>
    <rPh sb="307" eb="308">
      <t>エ</t>
    </rPh>
    <rPh sb="312" eb="314">
      <t>ジョウキョウ</t>
    </rPh>
    <rPh sb="318" eb="320">
      <t>イッパン</t>
    </rPh>
    <rPh sb="320" eb="322">
      <t>カイケイ</t>
    </rPh>
    <rPh sb="323" eb="324">
      <t>スベ</t>
    </rPh>
    <rPh sb="325" eb="327">
      <t>フタン</t>
    </rPh>
    <rPh sb="333" eb="335">
      <t>コンゴ</t>
    </rPh>
    <rPh sb="335" eb="337">
      <t>リョウキン</t>
    </rPh>
    <rPh sb="337" eb="339">
      <t>シュウニュウ</t>
    </rPh>
    <rPh sb="340" eb="342">
      <t>ゾウカ</t>
    </rPh>
    <rPh sb="343" eb="344">
      <t>トモナ</t>
    </rPh>
    <rPh sb="345" eb="347">
      <t>フタン</t>
    </rPh>
    <rPh sb="347" eb="348">
      <t>リツ</t>
    </rPh>
    <rPh sb="349" eb="351">
      <t>ハッセイ</t>
    </rPh>
    <rPh sb="353" eb="355">
      <t>ミコ</t>
    </rPh>
    <rPh sb="402" eb="404">
      <t>テキセイ</t>
    </rPh>
    <rPh sb="404" eb="406">
      <t>カンリ</t>
    </rPh>
    <rPh sb="407" eb="408">
      <t>オコナ</t>
    </rPh>
    <rPh sb="419" eb="421">
      <t>ヨクセイ</t>
    </rPh>
    <rPh sb="438" eb="440">
      <t>メザ</t>
    </rPh>
    <rPh sb="494" eb="496">
      <t>ジュウブン</t>
    </rPh>
    <rPh sb="505" eb="506">
      <t>タカ</t>
    </rPh>
    <rPh sb="508" eb="510">
      <t>スウチ</t>
    </rPh>
    <rPh sb="517" eb="519">
      <t>ユウシュウ</t>
    </rPh>
    <rPh sb="519" eb="521">
      <t>スイリョウ</t>
    </rPh>
    <rPh sb="522" eb="524">
      <t>ゾウカ</t>
    </rPh>
    <rPh sb="527" eb="530">
      <t>ショリジョウ</t>
    </rPh>
    <rPh sb="531" eb="532">
      <t>カカ</t>
    </rPh>
    <rPh sb="533" eb="535">
      <t>ヒヨウ</t>
    </rPh>
    <rPh sb="536" eb="538">
      <t>ゾウカ</t>
    </rPh>
    <rPh sb="548" eb="550">
      <t>サクゲン</t>
    </rPh>
    <rPh sb="551" eb="553">
      <t>イシキ</t>
    </rPh>
    <rPh sb="555" eb="557">
      <t>ケイエイ</t>
    </rPh>
    <rPh sb="561" eb="563">
      <t>ヒツヨウ</t>
    </rPh>
    <rPh sb="604" eb="606">
      <t>ヒキツヅ</t>
    </rPh>
    <rPh sb="635" eb="638">
      <t>スイセンカ</t>
    </rPh>
    <rPh sb="638" eb="639">
      <t>リツ</t>
    </rPh>
    <rPh sb="645" eb="647">
      <t>ショリ</t>
    </rPh>
    <rPh sb="647" eb="650">
      <t>クイキナイ</t>
    </rPh>
    <rPh sb="658" eb="661">
      <t>ジョウカソウ</t>
    </rPh>
    <rPh sb="661" eb="662">
      <t>オヨ</t>
    </rPh>
    <rPh sb="663" eb="665">
      <t>クミト</t>
    </rPh>
    <rPh sb="670" eb="672">
      <t>シヨウ</t>
    </rPh>
    <rPh sb="676" eb="679">
      <t>ミセツゾク</t>
    </rPh>
    <rPh sb="679" eb="680">
      <t>シャ</t>
    </rPh>
    <rPh sb="686" eb="688">
      <t>マイトシ</t>
    </rPh>
    <rPh sb="689" eb="692">
      <t>ゲスイドウ</t>
    </rPh>
    <rPh sb="693" eb="694">
      <t>ヒ</t>
    </rPh>
    <rPh sb="696" eb="698">
      <t>ケイハツ</t>
    </rPh>
    <rPh sb="698" eb="700">
      <t>カツドウ</t>
    </rPh>
    <rPh sb="701" eb="703">
      <t>トリク</t>
    </rPh>
    <rPh sb="707" eb="710">
      <t>タイショウシャ</t>
    </rPh>
    <rPh sb="711" eb="713">
      <t>コベツ</t>
    </rPh>
    <rPh sb="713" eb="715">
      <t>ホウモン</t>
    </rPh>
    <rPh sb="717" eb="719">
      <t>セツゾク</t>
    </rPh>
    <rPh sb="719" eb="721">
      <t>スイシン</t>
    </rPh>
    <rPh sb="722" eb="724">
      <t>ケイゾク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</si>
</sst>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92F-411F-AB08-E2375E514032}"/>
            </c:ext>
          </c:extLst>
        </c:ser>
        <c:dLbls>
          <c:showLegendKey val="0"/>
          <c:showVal val="0"/>
          <c:showCatName val="0"/>
          <c:showSerName val="0"/>
          <c:showPercent val="0"/>
          <c:showBubbleSize val="0"/>
        </c:dLbls>
        <c:gapWidth val="150"/>
        <c:axId val="190782904"/>
        <c:axId val="190506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0.57999999999999996</c:v>
                </c:pt>
                <c:pt idx="1">
                  <c:v>0.01</c:v>
                </c:pt>
                <c:pt idx="2">
                  <c:v>0.2</c:v>
                </c:pt>
                <c:pt idx="3">
                  <c:v>0.33</c:v>
                </c:pt>
                <c:pt idx="4">
                  <c:v>0.28999999999999998</c:v>
                </c:pt>
              </c:numCache>
            </c:numRef>
          </c:val>
          <c:smooth val="0"/>
          <c:extLst>
            <c:ext xmlns:c16="http://schemas.microsoft.com/office/drawing/2014/chart" uri="{C3380CC4-5D6E-409C-BE32-E72D297353CC}">
              <c16:uniqueId val="{00000001-592F-411F-AB08-E2375E514032}"/>
            </c:ext>
          </c:extLst>
        </c:ser>
        <c:dLbls>
          <c:showLegendKey val="0"/>
          <c:showVal val="0"/>
          <c:showCatName val="0"/>
          <c:showSerName val="0"/>
          <c:showPercent val="0"/>
          <c:showBubbleSize val="0"/>
        </c:dLbls>
        <c:marker val="1"/>
        <c:smooth val="0"/>
        <c:axId val="190782904"/>
        <c:axId val="190506520"/>
      </c:lineChart>
      <c:dateAx>
        <c:axId val="190782904"/>
        <c:scaling>
          <c:orientation val="minMax"/>
        </c:scaling>
        <c:delete val="1"/>
        <c:axPos val="b"/>
        <c:numFmt formatCode="ge" sourceLinked="1"/>
        <c:majorTickMark val="none"/>
        <c:minorTickMark val="none"/>
        <c:tickLblPos val="none"/>
        <c:crossAx val="190506520"/>
        <c:crosses val="autoZero"/>
        <c:auto val="1"/>
        <c:lblOffset val="100"/>
        <c:baseTimeUnit val="years"/>
      </c:dateAx>
      <c:valAx>
        <c:axId val="190506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782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24.38</c:v>
                </c:pt>
                <c:pt idx="1">
                  <c:v>29.12</c:v>
                </c:pt>
                <c:pt idx="2">
                  <c:v>32.42</c:v>
                </c:pt>
                <c:pt idx="3">
                  <c:v>35.15</c:v>
                </c:pt>
                <c:pt idx="4">
                  <c:v>38.04</c:v>
                </c:pt>
              </c:numCache>
            </c:numRef>
          </c:val>
          <c:extLst>
            <c:ext xmlns:c16="http://schemas.microsoft.com/office/drawing/2014/chart" uri="{C3380CC4-5D6E-409C-BE32-E72D297353CC}">
              <c16:uniqueId val="{00000000-F6FB-45F2-B7DF-A0ABD90571FA}"/>
            </c:ext>
          </c:extLst>
        </c:ser>
        <c:dLbls>
          <c:showLegendKey val="0"/>
          <c:showVal val="0"/>
          <c:showCatName val="0"/>
          <c:showSerName val="0"/>
          <c:showPercent val="0"/>
          <c:showBubbleSize val="0"/>
        </c:dLbls>
        <c:gapWidth val="150"/>
        <c:axId val="190866024"/>
        <c:axId val="190866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42.07</c:v>
                </c:pt>
                <c:pt idx="1">
                  <c:v>37.950000000000003</c:v>
                </c:pt>
                <c:pt idx="2">
                  <c:v>32.42</c:v>
                </c:pt>
                <c:pt idx="3">
                  <c:v>35.15</c:v>
                </c:pt>
                <c:pt idx="4">
                  <c:v>38.04</c:v>
                </c:pt>
              </c:numCache>
            </c:numRef>
          </c:val>
          <c:smooth val="0"/>
          <c:extLst>
            <c:ext xmlns:c16="http://schemas.microsoft.com/office/drawing/2014/chart" uri="{C3380CC4-5D6E-409C-BE32-E72D297353CC}">
              <c16:uniqueId val="{00000001-F6FB-45F2-B7DF-A0ABD90571FA}"/>
            </c:ext>
          </c:extLst>
        </c:ser>
        <c:dLbls>
          <c:showLegendKey val="0"/>
          <c:showVal val="0"/>
          <c:showCatName val="0"/>
          <c:showSerName val="0"/>
          <c:showPercent val="0"/>
          <c:showBubbleSize val="0"/>
        </c:dLbls>
        <c:marker val="1"/>
        <c:smooth val="0"/>
        <c:axId val="190866024"/>
        <c:axId val="190866416"/>
      </c:lineChart>
      <c:dateAx>
        <c:axId val="190866024"/>
        <c:scaling>
          <c:orientation val="minMax"/>
        </c:scaling>
        <c:delete val="1"/>
        <c:axPos val="b"/>
        <c:numFmt formatCode="ge" sourceLinked="1"/>
        <c:majorTickMark val="none"/>
        <c:minorTickMark val="none"/>
        <c:tickLblPos val="none"/>
        <c:crossAx val="190866416"/>
        <c:crosses val="autoZero"/>
        <c:auto val="1"/>
        <c:lblOffset val="100"/>
        <c:baseTimeUnit val="years"/>
      </c:dateAx>
      <c:valAx>
        <c:axId val="19086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866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61.03</c:v>
                </c:pt>
                <c:pt idx="1">
                  <c:v>63.74</c:v>
                </c:pt>
                <c:pt idx="2">
                  <c:v>63.71</c:v>
                </c:pt>
                <c:pt idx="3">
                  <c:v>64.53</c:v>
                </c:pt>
                <c:pt idx="4">
                  <c:v>65.66</c:v>
                </c:pt>
              </c:numCache>
            </c:numRef>
          </c:val>
          <c:extLst>
            <c:ext xmlns:c16="http://schemas.microsoft.com/office/drawing/2014/chart" uri="{C3380CC4-5D6E-409C-BE32-E72D297353CC}">
              <c16:uniqueId val="{00000000-539B-4084-B1A5-5CC67BFDEF7B}"/>
            </c:ext>
          </c:extLst>
        </c:ser>
        <c:dLbls>
          <c:showLegendKey val="0"/>
          <c:showVal val="0"/>
          <c:showCatName val="0"/>
          <c:showSerName val="0"/>
          <c:showPercent val="0"/>
          <c:showBubbleSize val="0"/>
        </c:dLbls>
        <c:gapWidth val="150"/>
        <c:axId val="190867592"/>
        <c:axId val="190867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63.92</c:v>
                </c:pt>
                <c:pt idx="1">
                  <c:v>63.25</c:v>
                </c:pt>
                <c:pt idx="2">
                  <c:v>60.69</c:v>
                </c:pt>
                <c:pt idx="3">
                  <c:v>61.88</c:v>
                </c:pt>
                <c:pt idx="4">
                  <c:v>62.16</c:v>
                </c:pt>
              </c:numCache>
            </c:numRef>
          </c:val>
          <c:smooth val="0"/>
          <c:extLst>
            <c:ext xmlns:c16="http://schemas.microsoft.com/office/drawing/2014/chart" uri="{C3380CC4-5D6E-409C-BE32-E72D297353CC}">
              <c16:uniqueId val="{00000001-539B-4084-B1A5-5CC67BFDEF7B}"/>
            </c:ext>
          </c:extLst>
        </c:ser>
        <c:dLbls>
          <c:showLegendKey val="0"/>
          <c:showVal val="0"/>
          <c:showCatName val="0"/>
          <c:showSerName val="0"/>
          <c:showPercent val="0"/>
          <c:showBubbleSize val="0"/>
        </c:dLbls>
        <c:marker val="1"/>
        <c:smooth val="0"/>
        <c:axId val="190867592"/>
        <c:axId val="190867984"/>
      </c:lineChart>
      <c:dateAx>
        <c:axId val="190867592"/>
        <c:scaling>
          <c:orientation val="minMax"/>
        </c:scaling>
        <c:delete val="1"/>
        <c:axPos val="b"/>
        <c:numFmt formatCode="ge" sourceLinked="1"/>
        <c:majorTickMark val="none"/>
        <c:minorTickMark val="none"/>
        <c:tickLblPos val="none"/>
        <c:crossAx val="190867984"/>
        <c:crosses val="autoZero"/>
        <c:auto val="1"/>
        <c:lblOffset val="100"/>
        <c:baseTimeUnit val="years"/>
      </c:dateAx>
      <c:valAx>
        <c:axId val="190867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867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100.51</c:v>
                </c:pt>
                <c:pt idx="1">
                  <c:v>103.61</c:v>
                </c:pt>
                <c:pt idx="2">
                  <c:v>99.97</c:v>
                </c:pt>
                <c:pt idx="3">
                  <c:v>100.02</c:v>
                </c:pt>
                <c:pt idx="4">
                  <c:v>100.19</c:v>
                </c:pt>
              </c:numCache>
            </c:numRef>
          </c:val>
          <c:extLst>
            <c:ext xmlns:c16="http://schemas.microsoft.com/office/drawing/2014/chart" uri="{C3380CC4-5D6E-409C-BE32-E72D297353CC}">
              <c16:uniqueId val="{00000000-0272-4E7E-AC3C-666DAB2E216F}"/>
            </c:ext>
          </c:extLst>
        </c:ser>
        <c:dLbls>
          <c:showLegendKey val="0"/>
          <c:showVal val="0"/>
          <c:showCatName val="0"/>
          <c:showSerName val="0"/>
          <c:showPercent val="0"/>
          <c:showBubbleSize val="0"/>
        </c:dLbls>
        <c:gapWidth val="150"/>
        <c:axId val="190765408"/>
        <c:axId val="190574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formatCode="#,##0.00;&quot;△&quot;#,##0.00;&quot;-&quot;">
                  <c:v>114.01</c:v>
                </c:pt>
                <c:pt idx="4" formatCode="#,##0.00;&quot;△&quot;#,##0.00;&quot;-&quot;">
                  <c:v>111.22</c:v>
                </c:pt>
              </c:numCache>
            </c:numRef>
          </c:val>
          <c:smooth val="0"/>
          <c:extLst>
            <c:ext xmlns:c16="http://schemas.microsoft.com/office/drawing/2014/chart" uri="{C3380CC4-5D6E-409C-BE32-E72D297353CC}">
              <c16:uniqueId val="{00000001-0272-4E7E-AC3C-666DAB2E216F}"/>
            </c:ext>
          </c:extLst>
        </c:ser>
        <c:dLbls>
          <c:showLegendKey val="0"/>
          <c:showVal val="0"/>
          <c:showCatName val="0"/>
          <c:showSerName val="0"/>
          <c:showPercent val="0"/>
          <c:showBubbleSize val="0"/>
        </c:dLbls>
        <c:marker val="1"/>
        <c:smooth val="0"/>
        <c:axId val="190765408"/>
        <c:axId val="190574368"/>
      </c:lineChart>
      <c:dateAx>
        <c:axId val="190765408"/>
        <c:scaling>
          <c:orientation val="minMax"/>
        </c:scaling>
        <c:delete val="1"/>
        <c:axPos val="b"/>
        <c:numFmt formatCode="ge" sourceLinked="1"/>
        <c:majorTickMark val="none"/>
        <c:minorTickMark val="none"/>
        <c:tickLblPos val="none"/>
        <c:crossAx val="190574368"/>
        <c:crosses val="autoZero"/>
        <c:auto val="1"/>
        <c:lblOffset val="100"/>
        <c:baseTimeUnit val="years"/>
      </c:dateAx>
      <c:valAx>
        <c:axId val="19057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76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8.2200000000000006</c:v>
                </c:pt>
                <c:pt idx="1">
                  <c:v>10.36</c:v>
                </c:pt>
                <c:pt idx="2">
                  <c:v>12.33</c:v>
                </c:pt>
                <c:pt idx="3">
                  <c:v>14.01</c:v>
                </c:pt>
                <c:pt idx="4">
                  <c:v>15.62</c:v>
                </c:pt>
              </c:numCache>
            </c:numRef>
          </c:val>
          <c:extLst>
            <c:ext xmlns:c16="http://schemas.microsoft.com/office/drawing/2014/chart" uri="{C3380CC4-5D6E-409C-BE32-E72D297353CC}">
              <c16:uniqueId val="{00000000-7D49-4595-AC78-B157347498AC}"/>
            </c:ext>
          </c:extLst>
        </c:ser>
        <c:dLbls>
          <c:showLegendKey val="0"/>
          <c:showVal val="0"/>
          <c:showCatName val="0"/>
          <c:showSerName val="0"/>
          <c:showPercent val="0"/>
          <c:showBubbleSize val="0"/>
        </c:dLbls>
        <c:gapWidth val="150"/>
        <c:axId val="190552360"/>
        <c:axId val="190552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formatCode="#,##0.00;&quot;△&quot;#,##0.00;&quot;-&quot;">
                  <c:v>7.46</c:v>
                </c:pt>
                <c:pt idx="4" formatCode="#,##0.00;&quot;△&quot;#,##0.00;&quot;-&quot;">
                  <c:v>5.1100000000000003</c:v>
                </c:pt>
              </c:numCache>
            </c:numRef>
          </c:val>
          <c:smooth val="0"/>
          <c:extLst>
            <c:ext xmlns:c16="http://schemas.microsoft.com/office/drawing/2014/chart" uri="{C3380CC4-5D6E-409C-BE32-E72D297353CC}">
              <c16:uniqueId val="{00000001-7D49-4595-AC78-B157347498AC}"/>
            </c:ext>
          </c:extLst>
        </c:ser>
        <c:dLbls>
          <c:showLegendKey val="0"/>
          <c:showVal val="0"/>
          <c:showCatName val="0"/>
          <c:showSerName val="0"/>
          <c:showPercent val="0"/>
          <c:showBubbleSize val="0"/>
        </c:dLbls>
        <c:marker val="1"/>
        <c:smooth val="0"/>
        <c:axId val="190552360"/>
        <c:axId val="190552744"/>
      </c:lineChart>
      <c:dateAx>
        <c:axId val="190552360"/>
        <c:scaling>
          <c:orientation val="minMax"/>
        </c:scaling>
        <c:delete val="1"/>
        <c:axPos val="b"/>
        <c:numFmt formatCode="ge" sourceLinked="1"/>
        <c:majorTickMark val="none"/>
        <c:minorTickMark val="none"/>
        <c:tickLblPos val="none"/>
        <c:crossAx val="190552744"/>
        <c:crosses val="autoZero"/>
        <c:auto val="1"/>
        <c:lblOffset val="100"/>
        <c:baseTimeUnit val="years"/>
      </c:dateAx>
      <c:valAx>
        <c:axId val="190552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552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E98-4B93-B49B-4D93A0825C0B}"/>
            </c:ext>
          </c:extLst>
        </c:ser>
        <c:dLbls>
          <c:showLegendKey val="0"/>
          <c:showVal val="0"/>
          <c:showCatName val="0"/>
          <c:showSerName val="0"/>
          <c:showPercent val="0"/>
          <c:showBubbleSize val="0"/>
        </c:dLbls>
        <c:gapWidth val="150"/>
        <c:axId val="190607520"/>
        <c:axId val="190603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0</c:v>
                </c:pt>
                <c:pt idx="4">
                  <c:v>0</c:v>
                </c:pt>
              </c:numCache>
            </c:numRef>
          </c:val>
          <c:smooth val="0"/>
          <c:extLst>
            <c:ext xmlns:c16="http://schemas.microsoft.com/office/drawing/2014/chart" uri="{C3380CC4-5D6E-409C-BE32-E72D297353CC}">
              <c16:uniqueId val="{00000001-7E98-4B93-B49B-4D93A0825C0B}"/>
            </c:ext>
          </c:extLst>
        </c:ser>
        <c:dLbls>
          <c:showLegendKey val="0"/>
          <c:showVal val="0"/>
          <c:showCatName val="0"/>
          <c:showSerName val="0"/>
          <c:showPercent val="0"/>
          <c:showBubbleSize val="0"/>
        </c:dLbls>
        <c:marker val="1"/>
        <c:smooth val="0"/>
        <c:axId val="190607520"/>
        <c:axId val="190603640"/>
      </c:lineChart>
      <c:dateAx>
        <c:axId val="190607520"/>
        <c:scaling>
          <c:orientation val="minMax"/>
        </c:scaling>
        <c:delete val="1"/>
        <c:axPos val="b"/>
        <c:numFmt formatCode="ge" sourceLinked="1"/>
        <c:majorTickMark val="none"/>
        <c:minorTickMark val="none"/>
        <c:tickLblPos val="none"/>
        <c:crossAx val="190603640"/>
        <c:crosses val="autoZero"/>
        <c:auto val="1"/>
        <c:lblOffset val="100"/>
        <c:baseTimeUnit val="years"/>
      </c:dateAx>
      <c:valAx>
        <c:axId val="190603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607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formatCode="#,##0.00;&quot;△&quot;#,##0.00;&quot;-&quot;">
                  <c:v>14.56</c:v>
                </c:pt>
                <c:pt idx="1">
                  <c:v>0</c:v>
                </c:pt>
                <c:pt idx="2">
                  <c:v>0</c:v>
                </c:pt>
                <c:pt idx="3">
                  <c:v>0</c:v>
                </c:pt>
                <c:pt idx="4">
                  <c:v>0</c:v>
                </c:pt>
              </c:numCache>
            </c:numRef>
          </c:val>
          <c:extLst>
            <c:ext xmlns:c16="http://schemas.microsoft.com/office/drawing/2014/chart" uri="{C3380CC4-5D6E-409C-BE32-E72D297353CC}">
              <c16:uniqueId val="{00000000-8C8E-4B2D-A966-189F90CCBDDF}"/>
            </c:ext>
          </c:extLst>
        </c:ser>
        <c:dLbls>
          <c:showLegendKey val="0"/>
          <c:showVal val="0"/>
          <c:showCatName val="0"/>
          <c:showSerName val="0"/>
          <c:showPercent val="0"/>
          <c:showBubbleSize val="0"/>
        </c:dLbls>
        <c:gapWidth val="150"/>
        <c:axId val="190584528"/>
        <c:axId val="190584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0</c:v>
                </c:pt>
                <c:pt idx="4">
                  <c:v>0</c:v>
                </c:pt>
              </c:numCache>
            </c:numRef>
          </c:val>
          <c:smooth val="0"/>
          <c:extLst>
            <c:ext xmlns:c16="http://schemas.microsoft.com/office/drawing/2014/chart" uri="{C3380CC4-5D6E-409C-BE32-E72D297353CC}">
              <c16:uniqueId val="{00000001-8C8E-4B2D-A966-189F90CCBDDF}"/>
            </c:ext>
          </c:extLst>
        </c:ser>
        <c:dLbls>
          <c:showLegendKey val="0"/>
          <c:showVal val="0"/>
          <c:showCatName val="0"/>
          <c:showSerName val="0"/>
          <c:showPercent val="0"/>
          <c:showBubbleSize val="0"/>
        </c:dLbls>
        <c:marker val="1"/>
        <c:smooth val="0"/>
        <c:axId val="190584528"/>
        <c:axId val="190584920"/>
      </c:lineChart>
      <c:dateAx>
        <c:axId val="190584528"/>
        <c:scaling>
          <c:orientation val="minMax"/>
        </c:scaling>
        <c:delete val="1"/>
        <c:axPos val="b"/>
        <c:numFmt formatCode="ge" sourceLinked="1"/>
        <c:majorTickMark val="none"/>
        <c:minorTickMark val="none"/>
        <c:tickLblPos val="none"/>
        <c:crossAx val="190584920"/>
        <c:crosses val="autoZero"/>
        <c:auto val="1"/>
        <c:lblOffset val="100"/>
        <c:baseTimeUnit val="years"/>
      </c:dateAx>
      <c:valAx>
        <c:axId val="190584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58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297.83</c:v>
                </c:pt>
                <c:pt idx="1">
                  <c:v>334</c:v>
                </c:pt>
                <c:pt idx="2">
                  <c:v>266.73</c:v>
                </c:pt>
                <c:pt idx="3">
                  <c:v>284.49</c:v>
                </c:pt>
                <c:pt idx="4">
                  <c:v>276.01</c:v>
                </c:pt>
              </c:numCache>
            </c:numRef>
          </c:val>
          <c:extLst>
            <c:ext xmlns:c16="http://schemas.microsoft.com/office/drawing/2014/chart" uri="{C3380CC4-5D6E-409C-BE32-E72D297353CC}">
              <c16:uniqueId val="{00000000-9320-41D8-B4A4-38438FAB3D7A}"/>
            </c:ext>
          </c:extLst>
        </c:ser>
        <c:dLbls>
          <c:showLegendKey val="0"/>
          <c:showVal val="0"/>
          <c:showCatName val="0"/>
          <c:showSerName val="0"/>
          <c:showPercent val="0"/>
          <c:showBubbleSize val="0"/>
        </c:dLbls>
        <c:gapWidth val="150"/>
        <c:axId val="190586488"/>
        <c:axId val="190586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formatCode="#,##0.00;&quot;△&quot;#,##0.00;&quot;-&quot;">
                  <c:v>385.31</c:v>
                </c:pt>
                <c:pt idx="4" formatCode="#,##0.00;&quot;△&quot;#,##0.00;&quot;-&quot;">
                  <c:v>143.5</c:v>
                </c:pt>
              </c:numCache>
            </c:numRef>
          </c:val>
          <c:smooth val="0"/>
          <c:extLst>
            <c:ext xmlns:c16="http://schemas.microsoft.com/office/drawing/2014/chart" uri="{C3380CC4-5D6E-409C-BE32-E72D297353CC}">
              <c16:uniqueId val="{00000001-9320-41D8-B4A4-38438FAB3D7A}"/>
            </c:ext>
          </c:extLst>
        </c:ser>
        <c:dLbls>
          <c:showLegendKey val="0"/>
          <c:showVal val="0"/>
          <c:showCatName val="0"/>
          <c:showSerName val="0"/>
          <c:showPercent val="0"/>
          <c:showBubbleSize val="0"/>
        </c:dLbls>
        <c:marker val="1"/>
        <c:smooth val="0"/>
        <c:axId val="190586488"/>
        <c:axId val="190586880"/>
      </c:lineChart>
      <c:dateAx>
        <c:axId val="190586488"/>
        <c:scaling>
          <c:orientation val="minMax"/>
        </c:scaling>
        <c:delete val="1"/>
        <c:axPos val="b"/>
        <c:numFmt formatCode="ge" sourceLinked="1"/>
        <c:majorTickMark val="none"/>
        <c:minorTickMark val="none"/>
        <c:tickLblPos val="none"/>
        <c:crossAx val="190586880"/>
        <c:crosses val="autoZero"/>
        <c:auto val="1"/>
        <c:lblOffset val="100"/>
        <c:baseTimeUnit val="years"/>
      </c:dateAx>
      <c:valAx>
        <c:axId val="190586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586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D19-405C-A57E-DCABB5D4927B}"/>
            </c:ext>
          </c:extLst>
        </c:ser>
        <c:dLbls>
          <c:showLegendKey val="0"/>
          <c:showVal val="0"/>
          <c:showCatName val="0"/>
          <c:showSerName val="0"/>
          <c:showPercent val="0"/>
          <c:showBubbleSize val="0"/>
        </c:dLbls>
        <c:gapWidth val="150"/>
        <c:axId val="190588056"/>
        <c:axId val="190588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1847.13</c:v>
                </c:pt>
                <c:pt idx="1">
                  <c:v>1862.51</c:v>
                </c:pt>
                <c:pt idx="2">
                  <c:v>1622.57</c:v>
                </c:pt>
                <c:pt idx="3">
                  <c:v>985.65</c:v>
                </c:pt>
                <c:pt idx="4">
                  <c:v>1677.13</c:v>
                </c:pt>
              </c:numCache>
            </c:numRef>
          </c:val>
          <c:smooth val="0"/>
          <c:extLst>
            <c:ext xmlns:c16="http://schemas.microsoft.com/office/drawing/2014/chart" uri="{C3380CC4-5D6E-409C-BE32-E72D297353CC}">
              <c16:uniqueId val="{00000001-FD19-405C-A57E-DCABB5D4927B}"/>
            </c:ext>
          </c:extLst>
        </c:ser>
        <c:dLbls>
          <c:showLegendKey val="0"/>
          <c:showVal val="0"/>
          <c:showCatName val="0"/>
          <c:showSerName val="0"/>
          <c:showPercent val="0"/>
          <c:showBubbleSize val="0"/>
        </c:dLbls>
        <c:marker val="1"/>
        <c:smooth val="0"/>
        <c:axId val="190588056"/>
        <c:axId val="190588448"/>
      </c:lineChart>
      <c:dateAx>
        <c:axId val="190588056"/>
        <c:scaling>
          <c:orientation val="minMax"/>
        </c:scaling>
        <c:delete val="1"/>
        <c:axPos val="b"/>
        <c:numFmt formatCode="ge" sourceLinked="1"/>
        <c:majorTickMark val="none"/>
        <c:minorTickMark val="none"/>
        <c:tickLblPos val="none"/>
        <c:crossAx val="190588448"/>
        <c:crosses val="autoZero"/>
        <c:auto val="1"/>
        <c:lblOffset val="100"/>
        <c:baseTimeUnit val="years"/>
      </c:dateAx>
      <c:valAx>
        <c:axId val="19058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588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65.7</c:v>
                </c:pt>
                <c:pt idx="1">
                  <c:v>80.62</c:v>
                </c:pt>
                <c:pt idx="2">
                  <c:v>64.45</c:v>
                </c:pt>
                <c:pt idx="3">
                  <c:v>67.48</c:v>
                </c:pt>
                <c:pt idx="4">
                  <c:v>81.78</c:v>
                </c:pt>
              </c:numCache>
            </c:numRef>
          </c:val>
          <c:extLst>
            <c:ext xmlns:c16="http://schemas.microsoft.com/office/drawing/2014/chart" uri="{C3380CC4-5D6E-409C-BE32-E72D297353CC}">
              <c16:uniqueId val="{00000000-5714-4B74-9679-5F224D4DD708}"/>
            </c:ext>
          </c:extLst>
        </c:ser>
        <c:dLbls>
          <c:showLegendKey val="0"/>
          <c:showVal val="0"/>
          <c:showCatName val="0"/>
          <c:showSerName val="0"/>
          <c:showPercent val="0"/>
          <c:showBubbleSize val="0"/>
        </c:dLbls>
        <c:gapWidth val="150"/>
        <c:axId val="190589624"/>
        <c:axId val="190590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42.22</c:v>
                </c:pt>
                <c:pt idx="1">
                  <c:v>53.03</c:v>
                </c:pt>
                <c:pt idx="2">
                  <c:v>58.32</c:v>
                </c:pt>
                <c:pt idx="3">
                  <c:v>62.11</c:v>
                </c:pt>
                <c:pt idx="4">
                  <c:v>67.37</c:v>
                </c:pt>
              </c:numCache>
            </c:numRef>
          </c:val>
          <c:smooth val="0"/>
          <c:extLst>
            <c:ext xmlns:c16="http://schemas.microsoft.com/office/drawing/2014/chart" uri="{C3380CC4-5D6E-409C-BE32-E72D297353CC}">
              <c16:uniqueId val="{00000001-5714-4B74-9679-5F224D4DD708}"/>
            </c:ext>
          </c:extLst>
        </c:ser>
        <c:dLbls>
          <c:showLegendKey val="0"/>
          <c:showVal val="0"/>
          <c:showCatName val="0"/>
          <c:showSerName val="0"/>
          <c:showPercent val="0"/>
          <c:showBubbleSize val="0"/>
        </c:dLbls>
        <c:marker val="1"/>
        <c:smooth val="0"/>
        <c:axId val="190589624"/>
        <c:axId val="190590016"/>
      </c:lineChart>
      <c:dateAx>
        <c:axId val="190589624"/>
        <c:scaling>
          <c:orientation val="minMax"/>
        </c:scaling>
        <c:delete val="1"/>
        <c:axPos val="b"/>
        <c:numFmt formatCode="ge" sourceLinked="1"/>
        <c:majorTickMark val="none"/>
        <c:minorTickMark val="none"/>
        <c:tickLblPos val="none"/>
        <c:crossAx val="190590016"/>
        <c:crosses val="autoZero"/>
        <c:auto val="1"/>
        <c:lblOffset val="100"/>
        <c:baseTimeUnit val="years"/>
      </c:dateAx>
      <c:valAx>
        <c:axId val="19059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589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286.73</c:v>
                </c:pt>
                <c:pt idx="1">
                  <c:v>232.8</c:v>
                </c:pt>
                <c:pt idx="2">
                  <c:v>291.06</c:v>
                </c:pt>
                <c:pt idx="3">
                  <c:v>278.38</c:v>
                </c:pt>
                <c:pt idx="4">
                  <c:v>228.33</c:v>
                </c:pt>
              </c:numCache>
            </c:numRef>
          </c:val>
          <c:extLst>
            <c:ext xmlns:c16="http://schemas.microsoft.com/office/drawing/2014/chart" uri="{C3380CC4-5D6E-409C-BE32-E72D297353CC}">
              <c16:uniqueId val="{00000000-497C-4D57-B55E-4F24B440D6C8}"/>
            </c:ext>
          </c:extLst>
        </c:ser>
        <c:dLbls>
          <c:showLegendKey val="0"/>
          <c:showVal val="0"/>
          <c:showCatName val="0"/>
          <c:showSerName val="0"/>
          <c:showPercent val="0"/>
          <c:showBubbleSize val="0"/>
        </c:dLbls>
        <c:gapWidth val="150"/>
        <c:axId val="190586096"/>
        <c:axId val="190583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300.07</c:v>
                </c:pt>
                <c:pt idx="1">
                  <c:v>250.86</c:v>
                </c:pt>
                <c:pt idx="2">
                  <c:v>227.65</c:v>
                </c:pt>
                <c:pt idx="3">
                  <c:v>225.27</c:v>
                </c:pt>
                <c:pt idx="4">
                  <c:v>202.08</c:v>
                </c:pt>
              </c:numCache>
            </c:numRef>
          </c:val>
          <c:smooth val="0"/>
          <c:extLst>
            <c:ext xmlns:c16="http://schemas.microsoft.com/office/drawing/2014/chart" uri="{C3380CC4-5D6E-409C-BE32-E72D297353CC}">
              <c16:uniqueId val="{00000001-497C-4D57-B55E-4F24B440D6C8}"/>
            </c:ext>
          </c:extLst>
        </c:ser>
        <c:dLbls>
          <c:showLegendKey val="0"/>
          <c:showVal val="0"/>
          <c:showCatName val="0"/>
          <c:showSerName val="0"/>
          <c:showPercent val="0"/>
          <c:showBubbleSize val="0"/>
        </c:dLbls>
        <c:marker val="1"/>
        <c:smooth val="0"/>
        <c:axId val="190586096"/>
        <c:axId val="190583352"/>
      </c:lineChart>
      <c:dateAx>
        <c:axId val="190586096"/>
        <c:scaling>
          <c:orientation val="minMax"/>
        </c:scaling>
        <c:delete val="1"/>
        <c:axPos val="b"/>
        <c:numFmt formatCode="ge" sourceLinked="1"/>
        <c:majorTickMark val="none"/>
        <c:minorTickMark val="none"/>
        <c:tickLblPos val="none"/>
        <c:crossAx val="190583352"/>
        <c:crosses val="autoZero"/>
        <c:auto val="1"/>
        <c:lblOffset val="100"/>
        <c:baseTimeUnit val="years"/>
      </c:dateAx>
      <c:valAx>
        <c:axId val="190583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58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愛媛県　砥部町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0" t="s">
        <v>1</v>
      </c>
      <c r="C7" s="70"/>
      <c r="D7" s="70"/>
      <c r="E7" s="70"/>
      <c r="F7" s="70"/>
      <c r="G7" s="70"/>
      <c r="H7" s="70"/>
      <c r="I7" s="70" t="s">
        <v>2</v>
      </c>
      <c r="J7" s="70"/>
      <c r="K7" s="70"/>
      <c r="L7" s="70"/>
      <c r="M7" s="70"/>
      <c r="N7" s="70"/>
      <c r="O7" s="70"/>
      <c r="P7" s="70" t="s">
        <v>3</v>
      </c>
      <c r="Q7" s="70"/>
      <c r="R7" s="70"/>
      <c r="S7" s="70"/>
      <c r="T7" s="70"/>
      <c r="U7" s="70"/>
      <c r="V7" s="70"/>
      <c r="W7" s="70" t="s">
        <v>4</v>
      </c>
      <c r="X7" s="70"/>
      <c r="Y7" s="70"/>
      <c r="Z7" s="70"/>
      <c r="AA7" s="70"/>
      <c r="AB7" s="70"/>
      <c r="AC7" s="70"/>
      <c r="AD7" s="70" t="s">
        <v>5</v>
      </c>
      <c r="AE7" s="70"/>
      <c r="AF7" s="70"/>
      <c r="AG7" s="70"/>
      <c r="AH7" s="70"/>
      <c r="AI7" s="70"/>
      <c r="AJ7" s="70"/>
      <c r="AK7" s="3"/>
      <c r="AL7" s="70" t="s">
        <v>6</v>
      </c>
      <c r="AM7" s="70"/>
      <c r="AN7" s="70"/>
      <c r="AO7" s="70"/>
      <c r="AP7" s="70"/>
      <c r="AQ7" s="70"/>
      <c r="AR7" s="70"/>
      <c r="AS7" s="70"/>
      <c r="AT7" s="70" t="s">
        <v>7</v>
      </c>
      <c r="AU7" s="70"/>
      <c r="AV7" s="70"/>
      <c r="AW7" s="70"/>
      <c r="AX7" s="70"/>
      <c r="AY7" s="70"/>
      <c r="AZ7" s="70"/>
      <c r="BA7" s="70"/>
      <c r="BB7" s="70" t="s">
        <v>8</v>
      </c>
      <c r="BC7" s="70"/>
      <c r="BD7" s="70"/>
      <c r="BE7" s="70"/>
      <c r="BF7" s="70"/>
      <c r="BG7" s="70"/>
      <c r="BH7" s="70"/>
      <c r="BI7" s="70"/>
      <c r="BJ7" s="3"/>
      <c r="BK7" s="3"/>
      <c r="BL7" s="4" t="s">
        <v>9</v>
      </c>
      <c r="BM7" s="5"/>
      <c r="BN7" s="5"/>
      <c r="BO7" s="5"/>
      <c r="BP7" s="5"/>
      <c r="BQ7" s="5"/>
      <c r="BR7" s="5"/>
      <c r="BS7" s="5"/>
      <c r="BT7" s="5"/>
      <c r="BU7" s="5"/>
      <c r="BV7" s="5"/>
      <c r="BW7" s="5"/>
      <c r="BX7" s="5"/>
      <c r="BY7" s="6"/>
    </row>
    <row r="8" spans="1:78" ht="18.75" customHeight="1" x14ac:dyDescent="0.15">
      <c r="A8" s="2"/>
      <c r="B8" s="77" t="str">
        <f>データ!I6</f>
        <v>法適用</v>
      </c>
      <c r="C8" s="77"/>
      <c r="D8" s="77"/>
      <c r="E8" s="77"/>
      <c r="F8" s="77"/>
      <c r="G8" s="77"/>
      <c r="H8" s="77"/>
      <c r="I8" s="77" t="str">
        <f>データ!J6</f>
        <v>下水道事業</v>
      </c>
      <c r="J8" s="77"/>
      <c r="K8" s="77"/>
      <c r="L8" s="77"/>
      <c r="M8" s="77"/>
      <c r="N8" s="77"/>
      <c r="O8" s="77"/>
      <c r="P8" s="77" t="str">
        <f>データ!K6</f>
        <v>公共下水道</v>
      </c>
      <c r="Q8" s="77"/>
      <c r="R8" s="77"/>
      <c r="S8" s="77"/>
      <c r="T8" s="77"/>
      <c r="U8" s="77"/>
      <c r="V8" s="77"/>
      <c r="W8" s="77" t="str">
        <f>データ!L6</f>
        <v>Cb3</v>
      </c>
      <c r="X8" s="77"/>
      <c r="Y8" s="77"/>
      <c r="Z8" s="77"/>
      <c r="AA8" s="77"/>
      <c r="AB8" s="77"/>
      <c r="AC8" s="77"/>
      <c r="AD8" s="78" t="str">
        <f>データ!$M$6</f>
        <v>非設置</v>
      </c>
      <c r="AE8" s="78"/>
      <c r="AF8" s="78"/>
      <c r="AG8" s="78"/>
      <c r="AH8" s="78"/>
      <c r="AI8" s="78"/>
      <c r="AJ8" s="78"/>
      <c r="AK8" s="3"/>
      <c r="AL8" s="74">
        <f>データ!S6</f>
        <v>21230</v>
      </c>
      <c r="AM8" s="74"/>
      <c r="AN8" s="74"/>
      <c r="AO8" s="74"/>
      <c r="AP8" s="74"/>
      <c r="AQ8" s="74"/>
      <c r="AR8" s="74"/>
      <c r="AS8" s="74"/>
      <c r="AT8" s="73">
        <f>データ!T6</f>
        <v>101.59</v>
      </c>
      <c r="AU8" s="73"/>
      <c r="AV8" s="73"/>
      <c r="AW8" s="73"/>
      <c r="AX8" s="73"/>
      <c r="AY8" s="73"/>
      <c r="AZ8" s="73"/>
      <c r="BA8" s="73"/>
      <c r="BB8" s="73">
        <f>データ!U6</f>
        <v>208.98</v>
      </c>
      <c r="BC8" s="73"/>
      <c r="BD8" s="73"/>
      <c r="BE8" s="73"/>
      <c r="BF8" s="73"/>
      <c r="BG8" s="73"/>
      <c r="BH8" s="73"/>
      <c r="BI8" s="73"/>
      <c r="BJ8" s="3"/>
      <c r="BK8" s="3"/>
      <c r="BL8" s="75" t="s">
        <v>10</v>
      </c>
      <c r="BM8" s="76"/>
      <c r="BN8" s="7" t="s">
        <v>11</v>
      </c>
      <c r="BO8" s="8"/>
      <c r="BP8" s="8"/>
      <c r="BQ8" s="8"/>
      <c r="BR8" s="8"/>
      <c r="BS8" s="8"/>
      <c r="BT8" s="8"/>
      <c r="BU8" s="8"/>
      <c r="BV8" s="8"/>
      <c r="BW8" s="8"/>
      <c r="BX8" s="8"/>
      <c r="BY8" s="9"/>
    </row>
    <row r="9" spans="1:78" ht="18.75" customHeight="1" x14ac:dyDescent="0.15">
      <c r="A9" s="2"/>
      <c r="B9" s="70" t="s">
        <v>12</v>
      </c>
      <c r="C9" s="70"/>
      <c r="D9" s="70"/>
      <c r="E9" s="70"/>
      <c r="F9" s="70"/>
      <c r="G9" s="70"/>
      <c r="H9" s="70"/>
      <c r="I9" s="70" t="s">
        <v>13</v>
      </c>
      <c r="J9" s="70"/>
      <c r="K9" s="70"/>
      <c r="L9" s="70"/>
      <c r="M9" s="70"/>
      <c r="N9" s="70"/>
      <c r="O9" s="70"/>
      <c r="P9" s="70" t="s">
        <v>14</v>
      </c>
      <c r="Q9" s="70"/>
      <c r="R9" s="70"/>
      <c r="S9" s="70"/>
      <c r="T9" s="70"/>
      <c r="U9" s="70"/>
      <c r="V9" s="70"/>
      <c r="W9" s="70" t="s">
        <v>15</v>
      </c>
      <c r="X9" s="70"/>
      <c r="Y9" s="70"/>
      <c r="Z9" s="70"/>
      <c r="AA9" s="70"/>
      <c r="AB9" s="70"/>
      <c r="AC9" s="70"/>
      <c r="AD9" s="70" t="s">
        <v>16</v>
      </c>
      <c r="AE9" s="70"/>
      <c r="AF9" s="70"/>
      <c r="AG9" s="70"/>
      <c r="AH9" s="70"/>
      <c r="AI9" s="70"/>
      <c r="AJ9" s="70"/>
      <c r="AK9" s="3"/>
      <c r="AL9" s="70" t="s">
        <v>17</v>
      </c>
      <c r="AM9" s="70"/>
      <c r="AN9" s="70"/>
      <c r="AO9" s="70"/>
      <c r="AP9" s="70"/>
      <c r="AQ9" s="70"/>
      <c r="AR9" s="70"/>
      <c r="AS9" s="70"/>
      <c r="AT9" s="70" t="s">
        <v>18</v>
      </c>
      <c r="AU9" s="70"/>
      <c r="AV9" s="70"/>
      <c r="AW9" s="70"/>
      <c r="AX9" s="70"/>
      <c r="AY9" s="70"/>
      <c r="AZ9" s="70"/>
      <c r="BA9" s="70"/>
      <c r="BB9" s="70" t="s">
        <v>19</v>
      </c>
      <c r="BC9" s="70"/>
      <c r="BD9" s="70"/>
      <c r="BE9" s="70"/>
      <c r="BF9" s="70"/>
      <c r="BG9" s="70"/>
      <c r="BH9" s="70"/>
      <c r="BI9" s="70"/>
      <c r="BJ9" s="3"/>
      <c r="BK9" s="3"/>
      <c r="BL9" s="71" t="s">
        <v>20</v>
      </c>
      <c r="BM9" s="72"/>
      <c r="BN9" s="10" t="s">
        <v>21</v>
      </c>
      <c r="BO9" s="11"/>
      <c r="BP9" s="11"/>
      <c r="BQ9" s="11"/>
      <c r="BR9" s="11"/>
      <c r="BS9" s="11"/>
      <c r="BT9" s="11"/>
      <c r="BU9" s="11"/>
      <c r="BV9" s="11"/>
      <c r="BW9" s="11"/>
      <c r="BX9" s="11"/>
      <c r="BY9" s="12"/>
    </row>
    <row r="10" spans="1:78" ht="18.75" customHeight="1" x14ac:dyDescent="0.15">
      <c r="A10" s="2"/>
      <c r="B10" s="73" t="str">
        <f>データ!N6</f>
        <v>-</v>
      </c>
      <c r="C10" s="73"/>
      <c r="D10" s="73"/>
      <c r="E10" s="73"/>
      <c r="F10" s="73"/>
      <c r="G10" s="73"/>
      <c r="H10" s="73"/>
      <c r="I10" s="73">
        <f>データ!O6</f>
        <v>53.96</v>
      </c>
      <c r="J10" s="73"/>
      <c r="K10" s="73"/>
      <c r="L10" s="73"/>
      <c r="M10" s="73"/>
      <c r="N10" s="73"/>
      <c r="O10" s="73"/>
      <c r="P10" s="73">
        <f>データ!P6</f>
        <v>29.74</v>
      </c>
      <c r="Q10" s="73"/>
      <c r="R10" s="73"/>
      <c r="S10" s="73"/>
      <c r="T10" s="73"/>
      <c r="U10" s="73"/>
      <c r="V10" s="73"/>
      <c r="W10" s="73">
        <f>データ!Q6</f>
        <v>104.75</v>
      </c>
      <c r="X10" s="73"/>
      <c r="Y10" s="73"/>
      <c r="Z10" s="73"/>
      <c r="AA10" s="73"/>
      <c r="AB10" s="73"/>
      <c r="AC10" s="73"/>
      <c r="AD10" s="74">
        <f>データ!R6</f>
        <v>4000</v>
      </c>
      <c r="AE10" s="74"/>
      <c r="AF10" s="74"/>
      <c r="AG10" s="74"/>
      <c r="AH10" s="74"/>
      <c r="AI10" s="74"/>
      <c r="AJ10" s="74"/>
      <c r="AK10" s="2"/>
      <c r="AL10" s="74">
        <f>データ!V6</f>
        <v>6279</v>
      </c>
      <c r="AM10" s="74"/>
      <c r="AN10" s="74"/>
      <c r="AO10" s="74"/>
      <c r="AP10" s="74"/>
      <c r="AQ10" s="74"/>
      <c r="AR10" s="74"/>
      <c r="AS10" s="74"/>
      <c r="AT10" s="73">
        <f>データ!W6</f>
        <v>1.07</v>
      </c>
      <c r="AU10" s="73"/>
      <c r="AV10" s="73"/>
      <c r="AW10" s="73"/>
      <c r="AX10" s="73"/>
      <c r="AY10" s="73"/>
      <c r="AZ10" s="73"/>
      <c r="BA10" s="73"/>
      <c r="BB10" s="73">
        <f>データ!X6</f>
        <v>5868.22</v>
      </c>
      <c r="BC10" s="73"/>
      <c r="BD10" s="73"/>
      <c r="BE10" s="73"/>
      <c r="BF10" s="73"/>
      <c r="BG10" s="73"/>
      <c r="BH10" s="73"/>
      <c r="BI10" s="73"/>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4.2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4" t="s">
        <v>109</v>
      </c>
      <c r="BM16" s="65"/>
      <c r="BN16" s="65"/>
      <c r="BO16" s="65"/>
      <c r="BP16" s="65"/>
      <c r="BQ16" s="65"/>
      <c r="BR16" s="65"/>
      <c r="BS16" s="65"/>
      <c r="BT16" s="65"/>
      <c r="BU16" s="65"/>
      <c r="BV16" s="65"/>
      <c r="BW16" s="65"/>
      <c r="BX16" s="65"/>
      <c r="BY16" s="65"/>
      <c r="BZ16" s="66"/>
    </row>
    <row r="17" spans="1:78" ht="14.2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4"/>
      <c r="BM17" s="65"/>
      <c r="BN17" s="65"/>
      <c r="BO17" s="65"/>
      <c r="BP17" s="65"/>
      <c r="BQ17" s="65"/>
      <c r="BR17" s="65"/>
      <c r="BS17" s="65"/>
      <c r="BT17" s="65"/>
      <c r="BU17" s="65"/>
      <c r="BV17" s="65"/>
      <c r="BW17" s="65"/>
      <c r="BX17" s="65"/>
      <c r="BY17" s="65"/>
      <c r="BZ17" s="66"/>
    </row>
    <row r="18" spans="1:78" ht="14.2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4"/>
      <c r="BM18" s="65"/>
      <c r="BN18" s="65"/>
      <c r="BO18" s="65"/>
      <c r="BP18" s="65"/>
      <c r="BQ18" s="65"/>
      <c r="BR18" s="65"/>
      <c r="BS18" s="65"/>
      <c r="BT18" s="65"/>
      <c r="BU18" s="65"/>
      <c r="BV18" s="65"/>
      <c r="BW18" s="65"/>
      <c r="BX18" s="65"/>
      <c r="BY18" s="65"/>
      <c r="BZ18" s="66"/>
    </row>
    <row r="19" spans="1:78" ht="14.2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4"/>
      <c r="BM19" s="65"/>
      <c r="BN19" s="65"/>
      <c r="BO19" s="65"/>
      <c r="BP19" s="65"/>
      <c r="BQ19" s="65"/>
      <c r="BR19" s="65"/>
      <c r="BS19" s="65"/>
      <c r="BT19" s="65"/>
      <c r="BU19" s="65"/>
      <c r="BV19" s="65"/>
      <c r="BW19" s="65"/>
      <c r="BX19" s="65"/>
      <c r="BY19" s="65"/>
      <c r="BZ19" s="66"/>
    </row>
    <row r="20" spans="1:78" ht="14.2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4"/>
      <c r="BM20" s="65"/>
      <c r="BN20" s="65"/>
      <c r="BO20" s="65"/>
      <c r="BP20" s="65"/>
      <c r="BQ20" s="65"/>
      <c r="BR20" s="65"/>
      <c r="BS20" s="65"/>
      <c r="BT20" s="65"/>
      <c r="BU20" s="65"/>
      <c r="BV20" s="65"/>
      <c r="BW20" s="65"/>
      <c r="BX20" s="65"/>
      <c r="BY20" s="65"/>
      <c r="BZ20" s="66"/>
    </row>
    <row r="21" spans="1:78" ht="14.2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4"/>
      <c r="BM21" s="65"/>
      <c r="BN21" s="65"/>
      <c r="BO21" s="65"/>
      <c r="BP21" s="65"/>
      <c r="BQ21" s="65"/>
      <c r="BR21" s="65"/>
      <c r="BS21" s="65"/>
      <c r="BT21" s="65"/>
      <c r="BU21" s="65"/>
      <c r="BV21" s="65"/>
      <c r="BW21" s="65"/>
      <c r="BX21" s="65"/>
      <c r="BY21" s="65"/>
      <c r="BZ21" s="66"/>
    </row>
    <row r="22" spans="1:78" ht="14.2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4"/>
      <c r="BM22" s="65"/>
      <c r="BN22" s="65"/>
      <c r="BO22" s="65"/>
      <c r="BP22" s="65"/>
      <c r="BQ22" s="65"/>
      <c r="BR22" s="65"/>
      <c r="BS22" s="65"/>
      <c r="BT22" s="65"/>
      <c r="BU22" s="65"/>
      <c r="BV22" s="65"/>
      <c r="BW22" s="65"/>
      <c r="BX22" s="65"/>
      <c r="BY22" s="65"/>
      <c r="BZ22" s="66"/>
    </row>
    <row r="23" spans="1:78" ht="14.2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4"/>
      <c r="BM23" s="65"/>
      <c r="BN23" s="65"/>
      <c r="BO23" s="65"/>
      <c r="BP23" s="65"/>
      <c r="BQ23" s="65"/>
      <c r="BR23" s="65"/>
      <c r="BS23" s="65"/>
      <c r="BT23" s="65"/>
      <c r="BU23" s="65"/>
      <c r="BV23" s="65"/>
      <c r="BW23" s="65"/>
      <c r="BX23" s="65"/>
      <c r="BY23" s="65"/>
      <c r="BZ23" s="66"/>
    </row>
    <row r="24" spans="1:78" ht="14.2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4"/>
      <c r="BM24" s="65"/>
      <c r="BN24" s="65"/>
      <c r="BO24" s="65"/>
      <c r="BP24" s="65"/>
      <c r="BQ24" s="65"/>
      <c r="BR24" s="65"/>
      <c r="BS24" s="65"/>
      <c r="BT24" s="65"/>
      <c r="BU24" s="65"/>
      <c r="BV24" s="65"/>
      <c r="BW24" s="65"/>
      <c r="BX24" s="65"/>
      <c r="BY24" s="65"/>
      <c r="BZ24" s="66"/>
    </row>
    <row r="25" spans="1:78" ht="14.2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4"/>
      <c r="BM25" s="65"/>
      <c r="BN25" s="65"/>
      <c r="BO25" s="65"/>
      <c r="BP25" s="65"/>
      <c r="BQ25" s="65"/>
      <c r="BR25" s="65"/>
      <c r="BS25" s="65"/>
      <c r="BT25" s="65"/>
      <c r="BU25" s="65"/>
      <c r="BV25" s="65"/>
      <c r="BW25" s="65"/>
      <c r="BX25" s="65"/>
      <c r="BY25" s="65"/>
      <c r="BZ25" s="66"/>
    </row>
    <row r="26" spans="1:78" ht="14.2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4"/>
      <c r="BM26" s="65"/>
      <c r="BN26" s="65"/>
      <c r="BO26" s="65"/>
      <c r="BP26" s="65"/>
      <c r="BQ26" s="65"/>
      <c r="BR26" s="65"/>
      <c r="BS26" s="65"/>
      <c r="BT26" s="65"/>
      <c r="BU26" s="65"/>
      <c r="BV26" s="65"/>
      <c r="BW26" s="65"/>
      <c r="BX26" s="65"/>
      <c r="BY26" s="65"/>
      <c r="BZ26" s="66"/>
    </row>
    <row r="27" spans="1:78" ht="14.2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4"/>
      <c r="BM27" s="65"/>
      <c r="BN27" s="65"/>
      <c r="BO27" s="65"/>
      <c r="BP27" s="65"/>
      <c r="BQ27" s="65"/>
      <c r="BR27" s="65"/>
      <c r="BS27" s="65"/>
      <c r="BT27" s="65"/>
      <c r="BU27" s="65"/>
      <c r="BV27" s="65"/>
      <c r="BW27" s="65"/>
      <c r="BX27" s="65"/>
      <c r="BY27" s="65"/>
      <c r="BZ27" s="66"/>
    </row>
    <row r="28" spans="1:78" ht="14.2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4"/>
      <c r="BM28" s="65"/>
      <c r="BN28" s="65"/>
      <c r="BO28" s="65"/>
      <c r="BP28" s="65"/>
      <c r="BQ28" s="65"/>
      <c r="BR28" s="65"/>
      <c r="BS28" s="65"/>
      <c r="BT28" s="65"/>
      <c r="BU28" s="65"/>
      <c r="BV28" s="65"/>
      <c r="BW28" s="65"/>
      <c r="BX28" s="65"/>
      <c r="BY28" s="65"/>
      <c r="BZ28" s="66"/>
    </row>
    <row r="29" spans="1:78" ht="14.2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4"/>
      <c r="BM29" s="65"/>
      <c r="BN29" s="65"/>
      <c r="BO29" s="65"/>
      <c r="BP29" s="65"/>
      <c r="BQ29" s="65"/>
      <c r="BR29" s="65"/>
      <c r="BS29" s="65"/>
      <c r="BT29" s="65"/>
      <c r="BU29" s="65"/>
      <c r="BV29" s="65"/>
      <c r="BW29" s="65"/>
      <c r="BX29" s="65"/>
      <c r="BY29" s="65"/>
      <c r="BZ29" s="66"/>
    </row>
    <row r="30" spans="1:78" ht="14.2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4"/>
      <c r="BM30" s="65"/>
      <c r="BN30" s="65"/>
      <c r="BO30" s="65"/>
      <c r="BP30" s="65"/>
      <c r="BQ30" s="65"/>
      <c r="BR30" s="65"/>
      <c r="BS30" s="65"/>
      <c r="BT30" s="65"/>
      <c r="BU30" s="65"/>
      <c r="BV30" s="65"/>
      <c r="BW30" s="65"/>
      <c r="BX30" s="65"/>
      <c r="BY30" s="65"/>
      <c r="BZ30" s="66"/>
    </row>
    <row r="31" spans="1:78" ht="14.2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4"/>
      <c r="BM31" s="65"/>
      <c r="BN31" s="65"/>
      <c r="BO31" s="65"/>
      <c r="BP31" s="65"/>
      <c r="BQ31" s="65"/>
      <c r="BR31" s="65"/>
      <c r="BS31" s="65"/>
      <c r="BT31" s="65"/>
      <c r="BU31" s="65"/>
      <c r="BV31" s="65"/>
      <c r="BW31" s="65"/>
      <c r="BX31" s="65"/>
      <c r="BY31" s="65"/>
      <c r="BZ31" s="66"/>
    </row>
    <row r="32" spans="1:78" ht="14.2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4"/>
      <c r="BM32" s="65"/>
      <c r="BN32" s="65"/>
      <c r="BO32" s="65"/>
      <c r="BP32" s="65"/>
      <c r="BQ32" s="65"/>
      <c r="BR32" s="65"/>
      <c r="BS32" s="65"/>
      <c r="BT32" s="65"/>
      <c r="BU32" s="65"/>
      <c r="BV32" s="65"/>
      <c r="BW32" s="65"/>
      <c r="BX32" s="65"/>
      <c r="BY32" s="65"/>
      <c r="BZ32" s="66"/>
    </row>
    <row r="33" spans="1:78" ht="14.2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4"/>
      <c r="BM33" s="65"/>
      <c r="BN33" s="65"/>
      <c r="BO33" s="65"/>
      <c r="BP33" s="65"/>
      <c r="BQ33" s="65"/>
      <c r="BR33" s="65"/>
      <c r="BS33" s="65"/>
      <c r="BT33" s="65"/>
      <c r="BU33" s="65"/>
      <c r="BV33" s="65"/>
      <c r="BW33" s="65"/>
      <c r="BX33" s="65"/>
      <c r="BY33" s="65"/>
      <c r="BZ33" s="66"/>
    </row>
    <row r="34" spans="1:78" ht="14.2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4"/>
      <c r="BM34" s="65"/>
      <c r="BN34" s="65"/>
      <c r="BO34" s="65"/>
      <c r="BP34" s="65"/>
      <c r="BQ34" s="65"/>
      <c r="BR34" s="65"/>
      <c r="BS34" s="65"/>
      <c r="BT34" s="65"/>
      <c r="BU34" s="65"/>
      <c r="BV34" s="65"/>
      <c r="BW34" s="65"/>
      <c r="BX34" s="65"/>
      <c r="BY34" s="65"/>
      <c r="BZ34" s="66"/>
    </row>
    <row r="35" spans="1:78" ht="14.2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4"/>
      <c r="BM35" s="65"/>
      <c r="BN35" s="65"/>
      <c r="BO35" s="65"/>
      <c r="BP35" s="65"/>
      <c r="BQ35" s="65"/>
      <c r="BR35" s="65"/>
      <c r="BS35" s="65"/>
      <c r="BT35" s="65"/>
      <c r="BU35" s="65"/>
      <c r="BV35" s="65"/>
      <c r="BW35" s="65"/>
      <c r="BX35" s="65"/>
      <c r="BY35" s="65"/>
      <c r="BZ35" s="66"/>
    </row>
    <row r="36" spans="1:78" ht="14.2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4"/>
      <c r="BM36" s="65"/>
      <c r="BN36" s="65"/>
      <c r="BO36" s="65"/>
      <c r="BP36" s="65"/>
      <c r="BQ36" s="65"/>
      <c r="BR36" s="65"/>
      <c r="BS36" s="65"/>
      <c r="BT36" s="65"/>
      <c r="BU36" s="65"/>
      <c r="BV36" s="65"/>
      <c r="BW36" s="65"/>
      <c r="BX36" s="65"/>
      <c r="BY36" s="65"/>
      <c r="BZ36" s="66"/>
    </row>
    <row r="37" spans="1:78" ht="14.2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4"/>
      <c r="BM37" s="65"/>
      <c r="BN37" s="65"/>
      <c r="BO37" s="65"/>
      <c r="BP37" s="65"/>
      <c r="BQ37" s="65"/>
      <c r="BR37" s="65"/>
      <c r="BS37" s="65"/>
      <c r="BT37" s="65"/>
      <c r="BU37" s="65"/>
      <c r="BV37" s="65"/>
      <c r="BW37" s="65"/>
      <c r="BX37" s="65"/>
      <c r="BY37" s="65"/>
      <c r="BZ37" s="66"/>
    </row>
    <row r="38" spans="1:78" ht="14.2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4"/>
      <c r="BM38" s="65"/>
      <c r="BN38" s="65"/>
      <c r="BO38" s="65"/>
      <c r="BP38" s="65"/>
      <c r="BQ38" s="65"/>
      <c r="BR38" s="65"/>
      <c r="BS38" s="65"/>
      <c r="BT38" s="65"/>
      <c r="BU38" s="65"/>
      <c r="BV38" s="65"/>
      <c r="BW38" s="65"/>
      <c r="BX38" s="65"/>
      <c r="BY38" s="65"/>
      <c r="BZ38" s="66"/>
    </row>
    <row r="39" spans="1:78" ht="14.2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4"/>
      <c r="BM39" s="65"/>
      <c r="BN39" s="65"/>
      <c r="BO39" s="65"/>
      <c r="BP39" s="65"/>
      <c r="BQ39" s="65"/>
      <c r="BR39" s="65"/>
      <c r="BS39" s="65"/>
      <c r="BT39" s="65"/>
      <c r="BU39" s="65"/>
      <c r="BV39" s="65"/>
      <c r="BW39" s="65"/>
      <c r="BX39" s="65"/>
      <c r="BY39" s="65"/>
      <c r="BZ39" s="66"/>
    </row>
    <row r="40" spans="1:78" ht="14.2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4"/>
      <c r="BM40" s="65"/>
      <c r="BN40" s="65"/>
      <c r="BO40" s="65"/>
      <c r="BP40" s="65"/>
      <c r="BQ40" s="65"/>
      <c r="BR40" s="65"/>
      <c r="BS40" s="65"/>
      <c r="BT40" s="65"/>
      <c r="BU40" s="65"/>
      <c r="BV40" s="65"/>
      <c r="BW40" s="65"/>
      <c r="BX40" s="65"/>
      <c r="BY40" s="65"/>
      <c r="BZ40" s="66"/>
    </row>
    <row r="41" spans="1:78" ht="14.2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4"/>
      <c r="BM41" s="65"/>
      <c r="BN41" s="65"/>
      <c r="BO41" s="65"/>
      <c r="BP41" s="65"/>
      <c r="BQ41" s="65"/>
      <c r="BR41" s="65"/>
      <c r="BS41" s="65"/>
      <c r="BT41" s="65"/>
      <c r="BU41" s="65"/>
      <c r="BV41" s="65"/>
      <c r="BW41" s="65"/>
      <c r="BX41" s="65"/>
      <c r="BY41" s="65"/>
      <c r="BZ41" s="66"/>
    </row>
    <row r="42" spans="1:78" ht="14.2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4"/>
      <c r="BM42" s="65"/>
      <c r="BN42" s="65"/>
      <c r="BO42" s="65"/>
      <c r="BP42" s="65"/>
      <c r="BQ42" s="65"/>
      <c r="BR42" s="65"/>
      <c r="BS42" s="65"/>
      <c r="BT42" s="65"/>
      <c r="BU42" s="65"/>
      <c r="BV42" s="65"/>
      <c r="BW42" s="65"/>
      <c r="BX42" s="65"/>
      <c r="BY42" s="65"/>
      <c r="BZ42" s="66"/>
    </row>
    <row r="43" spans="1:78" ht="14.2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4"/>
      <c r="BM43" s="65"/>
      <c r="BN43" s="65"/>
      <c r="BO43" s="65"/>
      <c r="BP43" s="65"/>
      <c r="BQ43" s="65"/>
      <c r="BR43" s="65"/>
      <c r="BS43" s="65"/>
      <c r="BT43" s="65"/>
      <c r="BU43" s="65"/>
      <c r="BV43" s="65"/>
      <c r="BW43" s="65"/>
      <c r="BX43" s="65"/>
      <c r="BY43" s="65"/>
      <c r="BZ43" s="66"/>
    </row>
    <row r="44" spans="1:78" ht="14.2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7"/>
      <c r="BM44" s="68"/>
      <c r="BN44" s="68"/>
      <c r="BO44" s="68"/>
      <c r="BP44" s="68"/>
      <c r="BQ44" s="68"/>
      <c r="BR44" s="68"/>
      <c r="BS44" s="68"/>
      <c r="BT44" s="68"/>
      <c r="BU44" s="68"/>
      <c r="BV44" s="68"/>
      <c r="BW44" s="68"/>
      <c r="BX44" s="68"/>
      <c r="BY44" s="68"/>
      <c r="BZ44" s="6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108</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107</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L1HqdUlZUA/FAdpt7UTucRk7RLymt08jDhj0SKntsCRN54LOc/bqI/kmrWvBCXco1gJwBD2/myhLmQtz9SxJYw==" saltValue="E1UFM7HRajhfuK3HfV1So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2" t="s">
        <v>52</v>
      </c>
      <c r="I3" s="83"/>
      <c r="J3" s="83"/>
      <c r="K3" s="83"/>
      <c r="L3" s="83"/>
      <c r="M3" s="83"/>
      <c r="N3" s="83"/>
      <c r="O3" s="83"/>
      <c r="P3" s="83"/>
      <c r="Q3" s="83"/>
      <c r="R3" s="83"/>
      <c r="S3" s="83"/>
      <c r="T3" s="83"/>
      <c r="U3" s="83"/>
      <c r="V3" s="83"/>
      <c r="W3" s="83"/>
      <c r="X3" s="84"/>
      <c r="Y3" s="88" t="s">
        <v>53</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28</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8" x14ac:dyDescent="0.15">
      <c r="A4" s="28" t="s">
        <v>54</v>
      </c>
      <c r="B4" s="30"/>
      <c r="C4" s="30"/>
      <c r="D4" s="30"/>
      <c r="E4" s="30"/>
      <c r="F4" s="30"/>
      <c r="G4" s="30"/>
      <c r="H4" s="85"/>
      <c r="I4" s="86"/>
      <c r="J4" s="86"/>
      <c r="K4" s="86"/>
      <c r="L4" s="86"/>
      <c r="M4" s="86"/>
      <c r="N4" s="86"/>
      <c r="O4" s="86"/>
      <c r="P4" s="86"/>
      <c r="Q4" s="86"/>
      <c r="R4" s="86"/>
      <c r="S4" s="86"/>
      <c r="T4" s="86"/>
      <c r="U4" s="86"/>
      <c r="V4" s="86"/>
      <c r="W4" s="86"/>
      <c r="X4" s="87"/>
      <c r="Y4" s="81" t="s">
        <v>55</v>
      </c>
      <c r="Z4" s="81"/>
      <c r="AA4" s="81"/>
      <c r="AB4" s="81"/>
      <c r="AC4" s="81"/>
      <c r="AD4" s="81"/>
      <c r="AE4" s="81"/>
      <c r="AF4" s="81"/>
      <c r="AG4" s="81"/>
      <c r="AH4" s="81"/>
      <c r="AI4" s="81"/>
      <c r="AJ4" s="81" t="s">
        <v>56</v>
      </c>
      <c r="AK4" s="81"/>
      <c r="AL4" s="81"/>
      <c r="AM4" s="81"/>
      <c r="AN4" s="81"/>
      <c r="AO4" s="81"/>
      <c r="AP4" s="81"/>
      <c r="AQ4" s="81"/>
      <c r="AR4" s="81"/>
      <c r="AS4" s="81"/>
      <c r="AT4" s="81"/>
      <c r="AU4" s="81" t="s">
        <v>57</v>
      </c>
      <c r="AV4" s="81"/>
      <c r="AW4" s="81"/>
      <c r="AX4" s="81"/>
      <c r="AY4" s="81"/>
      <c r="AZ4" s="81"/>
      <c r="BA4" s="81"/>
      <c r="BB4" s="81"/>
      <c r="BC4" s="81"/>
      <c r="BD4" s="81"/>
      <c r="BE4" s="81"/>
      <c r="BF4" s="81" t="s">
        <v>58</v>
      </c>
      <c r="BG4" s="81"/>
      <c r="BH4" s="81"/>
      <c r="BI4" s="81"/>
      <c r="BJ4" s="81"/>
      <c r="BK4" s="81"/>
      <c r="BL4" s="81"/>
      <c r="BM4" s="81"/>
      <c r="BN4" s="81"/>
      <c r="BO4" s="81"/>
      <c r="BP4" s="81"/>
      <c r="BQ4" s="81" t="s">
        <v>59</v>
      </c>
      <c r="BR4" s="81"/>
      <c r="BS4" s="81"/>
      <c r="BT4" s="81"/>
      <c r="BU4" s="81"/>
      <c r="BV4" s="81"/>
      <c r="BW4" s="81"/>
      <c r="BX4" s="81"/>
      <c r="BY4" s="81"/>
      <c r="BZ4" s="81"/>
      <c r="CA4" s="81"/>
      <c r="CB4" s="81" t="s">
        <v>60</v>
      </c>
      <c r="CC4" s="81"/>
      <c r="CD4" s="81"/>
      <c r="CE4" s="81"/>
      <c r="CF4" s="81"/>
      <c r="CG4" s="81"/>
      <c r="CH4" s="81"/>
      <c r="CI4" s="81"/>
      <c r="CJ4" s="81"/>
      <c r="CK4" s="81"/>
      <c r="CL4" s="81"/>
      <c r="CM4" s="81" t="s">
        <v>61</v>
      </c>
      <c r="CN4" s="81"/>
      <c r="CO4" s="81"/>
      <c r="CP4" s="81"/>
      <c r="CQ4" s="81"/>
      <c r="CR4" s="81"/>
      <c r="CS4" s="81"/>
      <c r="CT4" s="81"/>
      <c r="CU4" s="81"/>
      <c r="CV4" s="81"/>
      <c r="CW4" s="81"/>
      <c r="CX4" s="81" t="s">
        <v>62</v>
      </c>
      <c r="CY4" s="81"/>
      <c r="CZ4" s="81"/>
      <c r="DA4" s="81"/>
      <c r="DB4" s="81"/>
      <c r="DC4" s="81"/>
      <c r="DD4" s="81"/>
      <c r="DE4" s="81"/>
      <c r="DF4" s="81"/>
      <c r="DG4" s="81"/>
      <c r="DH4" s="81"/>
      <c r="DI4" s="81" t="s">
        <v>63</v>
      </c>
      <c r="DJ4" s="81"/>
      <c r="DK4" s="81"/>
      <c r="DL4" s="81"/>
      <c r="DM4" s="81"/>
      <c r="DN4" s="81"/>
      <c r="DO4" s="81"/>
      <c r="DP4" s="81"/>
      <c r="DQ4" s="81"/>
      <c r="DR4" s="81"/>
      <c r="DS4" s="81"/>
      <c r="DT4" s="81" t="s">
        <v>64</v>
      </c>
      <c r="DU4" s="81"/>
      <c r="DV4" s="81"/>
      <c r="DW4" s="81"/>
      <c r="DX4" s="81"/>
      <c r="DY4" s="81"/>
      <c r="DZ4" s="81"/>
      <c r="EA4" s="81"/>
      <c r="EB4" s="81"/>
      <c r="EC4" s="81"/>
      <c r="ED4" s="81"/>
      <c r="EE4" s="81" t="s">
        <v>65</v>
      </c>
      <c r="EF4" s="81"/>
      <c r="EG4" s="81"/>
      <c r="EH4" s="81"/>
      <c r="EI4" s="81"/>
      <c r="EJ4" s="81"/>
      <c r="EK4" s="81"/>
      <c r="EL4" s="81"/>
      <c r="EM4" s="81"/>
      <c r="EN4" s="81"/>
      <c r="EO4" s="81"/>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2018</v>
      </c>
      <c r="C6" s="33">
        <f t="shared" ref="C6:X6" si="3">C7</f>
        <v>384020</v>
      </c>
      <c r="D6" s="33">
        <f t="shared" si="3"/>
        <v>46</v>
      </c>
      <c r="E6" s="33">
        <f t="shared" si="3"/>
        <v>17</v>
      </c>
      <c r="F6" s="33">
        <f t="shared" si="3"/>
        <v>1</v>
      </c>
      <c r="G6" s="33">
        <f t="shared" si="3"/>
        <v>0</v>
      </c>
      <c r="H6" s="33" t="str">
        <f t="shared" si="3"/>
        <v>愛媛県　砥部町</v>
      </c>
      <c r="I6" s="33" t="str">
        <f t="shared" si="3"/>
        <v>法適用</v>
      </c>
      <c r="J6" s="33" t="str">
        <f t="shared" si="3"/>
        <v>下水道事業</v>
      </c>
      <c r="K6" s="33" t="str">
        <f t="shared" si="3"/>
        <v>公共下水道</v>
      </c>
      <c r="L6" s="33" t="str">
        <f t="shared" si="3"/>
        <v>Cb3</v>
      </c>
      <c r="M6" s="33" t="str">
        <f t="shared" si="3"/>
        <v>非設置</v>
      </c>
      <c r="N6" s="34" t="str">
        <f t="shared" si="3"/>
        <v>-</v>
      </c>
      <c r="O6" s="34">
        <f t="shared" si="3"/>
        <v>53.96</v>
      </c>
      <c r="P6" s="34">
        <f t="shared" si="3"/>
        <v>29.74</v>
      </c>
      <c r="Q6" s="34">
        <f t="shared" si="3"/>
        <v>104.75</v>
      </c>
      <c r="R6" s="34">
        <f t="shared" si="3"/>
        <v>4000</v>
      </c>
      <c r="S6" s="34">
        <f t="shared" si="3"/>
        <v>21230</v>
      </c>
      <c r="T6" s="34">
        <f t="shared" si="3"/>
        <v>101.59</v>
      </c>
      <c r="U6" s="34">
        <f t="shared" si="3"/>
        <v>208.98</v>
      </c>
      <c r="V6" s="34">
        <f t="shared" si="3"/>
        <v>6279</v>
      </c>
      <c r="W6" s="34">
        <f t="shared" si="3"/>
        <v>1.07</v>
      </c>
      <c r="X6" s="34">
        <f t="shared" si="3"/>
        <v>5868.22</v>
      </c>
      <c r="Y6" s="35">
        <f>IF(Y7="",NA(),Y7)</f>
        <v>100.51</v>
      </c>
      <c r="Z6" s="35">
        <f t="shared" ref="Z6:AH6" si="4">IF(Z7="",NA(),Z7)</f>
        <v>103.61</v>
      </c>
      <c r="AA6" s="35">
        <f t="shared" si="4"/>
        <v>99.97</v>
      </c>
      <c r="AB6" s="35">
        <f t="shared" si="4"/>
        <v>100.02</v>
      </c>
      <c r="AC6" s="35">
        <f t="shared" si="4"/>
        <v>100.19</v>
      </c>
      <c r="AD6" s="34" t="e">
        <f t="shared" si="4"/>
        <v>#N/A</v>
      </c>
      <c r="AE6" s="34" t="e">
        <f t="shared" si="4"/>
        <v>#N/A</v>
      </c>
      <c r="AF6" s="34" t="e">
        <f t="shared" si="4"/>
        <v>#N/A</v>
      </c>
      <c r="AG6" s="35">
        <f t="shared" si="4"/>
        <v>114.01</v>
      </c>
      <c r="AH6" s="35">
        <f t="shared" si="4"/>
        <v>111.22</v>
      </c>
      <c r="AI6" s="34" t="str">
        <f>IF(AI7="","",IF(AI7="-","【-】","【"&amp;SUBSTITUTE(TEXT(AI7,"#,##0.00"),"-","△")&amp;"】"))</f>
        <v>【108.69】</v>
      </c>
      <c r="AJ6" s="35">
        <f>IF(AJ7="",NA(),AJ7)</f>
        <v>14.56</v>
      </c>
      <c r="AK6" s="34">
        <f t="shared" ref="AK6:AS6" si="5">IF(AK7="",NA(),AK7)</f>
        <v>0</v>
      </c>
      <c r="AL6" s="34">
        <f t="shared" si="5"/>
        <v>0</v>
      </c>
      <c r="AM6" s="34">
        <f t="shared" si="5"/>
        <v>0</v>
      </c>
      <c r="AN6" s="34">
        <f t="shared" si="5"/>
        <v>0</v>
      </c>
      <c r="AO6" s="34" t="e">
        <f t="shared" si="5"/>
        <v>#N/A</v>
      </c>
      <c r="AP6" s="34" t="e">
        <f t="shared" si="5"/>
        <v>#N/A</v>
      </c>
      <c r="AQ6" s="34" t="e">
        <f t="shared" si="5"/>
        <v>#N/A</v>
      </c>
      <c r="AR6" s="34">
        <f t="shared" si="5"/>
        <v>0</v>
      </c>
      <c r="AS6" s="34">
        <f t="shared" si="5"/>
        <v>0</v>
      </c>
      <c r="AT6" s="34" t="str">
        <f>IF(AT7="","",IF(AT7="-","【-】","【"&amp;SUBSTITUTE(TEXT(AT7,"#,##0.00"),"-","△")&amp;"】"))</f>
        <v>【3.28】</v>
      </c>
      <c r="AU6" s="35">
        <f>IF(AU7="",NA(),AU7)</f>
        <v>297.83</v>
      </c>
      <c r="AV6" s="35">
        <f t="shared" ref="AV6:BD6" si="6">IF(AV7="",NA(),AV7)</f>
        <v>334</v>
      </c>
      <c r="AW6" s="35">
        <f t="shared" si="6"/>
        <v>266.73</v>
      </c>
      <c r="AX6" s="35">
        <f t="shared" si="6"/>
        <v>284.49</v>
      </c>
      <c r="AY6" s="35">
        <f t="shared" si="6"/>
        <v>276.01</v>
      </c>
      <c r="AZ6" s="34" t="e">
        <f t="shared" si="6"/>
        <v>#N/A</v>
      </c>
      <c r="BA6" s="34" t="e">
        <f t="shared" si="6"/>
        <v>#N/A</v>
      </c>
      <c r="BB6" s="34" t="e">
        <f t="shared" si="6"/>
        <v>#N/A</v>
      </c>
      <c r="BC6" s="35">
        <f t="shared" si="6"/>
        <v>385.31</v>
      </c>
      <c r="BD6" s="35">
        <f t="shared" si="6"/>
        <v>143.5</v>
      </c>
      <c r="BE6" s="34" t="str">
        <f>IF(BE7="","",IF(BE7="-","【-】","【"&amp;SUBSTITUTE(TEXT(BE7,"#,##0.00"),"-","△")&amp;"】"))</f>
        <v>【69.49】</v>
      </c>
      <c r="BF6" s="34">
        <f>IF(BF7="",NA(),BF7)</f>
        <v>0</v>
      </c>
      <c r="BG6" s="34">
        <f t="shared" ref="BG6:BO6" si="7">IF(BG7="",NA(),BG7)</f>
        <v>0</v>
      </c>
      <c r="BH6" s="34">
        <f t="shared" si="7"/>
        <v>0</v>
      </c>
      <c r="BI6" s="34">
        <f t="shared" si="7"/>
        <v>0</v>
      </c>
      <c r="BJ6" s="34">
        <f t="shared" si="7"/>
        <v>0</v>
      </c>
      <c r="BK6" s="35">
        <f t="shared" si="7"/>
        <v>1847.13</v>
      </c>
      <c r="BL6" s="35">
        <f t="shared" si="7"/>
        <v>1862.51</v>
      </c>
      <c r="BM6" s="35">
        <f t="shared" si="7"/>
        <v>1622.57</v>
      </c>
      <c r="BN6" s="35">
        <f t="shared" si="7"/>
        <v>985.65</v>
      </c>
      <c r="BO6" s="35">
        <f t="shared" si="7"/>
        <v>1677.13</v>
      </c>
      <c r="BP6" s="34" t="str">
        <f>IF(BP7="","",IF(BP7="-","【-】","【"&amp;SUBSTITUTE(TEXT(BP7,"#,##0.00"),"-","△")&amp;"】"))</f>
        <v>【682.78】</v>
      </c>
      <c r="BQ6" s="35">
        <f>IF(BQ7="",NA(),BQ7)</f>
        <v>65.7</v>
      </c>
      <c r="BR6" s="35">
        <f t="shared" ref="BR6:BZ6" si="8">IF(BR7="",NA(),BR7)</f>
        <v>80.62</v>
      </c>
      <c r="BS6" s="35">
        <f t="shared" si="8"/>
        <v>64.45</v>
      </c>
      <c r="BT6" s="35">
        <f t="shared" si="8"/>
        <v>67.48</v>
      </c>
      <c r="BU6" s="35">
        <f t="shared" si="8"/>
        <v>81.78</v>
      </c>
      <c r="BV6" s="35">
        <f t="shared" si="8"/>
        <v>42.22</v>
      </c>
      <c r="BW6" s="35">
        <f t="shared" si="8"/>
        <v>53.03</v>
      </c>
      <c r="BX6" s="35">
        <f t="shared" si="8"/>
        <v>58.32</v>
      </c>
      <c r="BY6" s="35">
        <f t="shared" si="8"/>
        <v>62.11</v>
      </c>
      <c r="BZ6" s="35">
        <f t="shared" si="8"/>
        <v>67.37</v>
      </c>
      <c r="CA6" s="34" t="str">
        <f>IF(CA7="","",IF(CA7="-","【-】","【"&amp;SUBSTITUTE(TEXT(CA7,"#,##0.00"),"-","△")&amp;"】"))</f>
        <v>【100.91】</v>
      </c>
      <c r="CB6" s="35">
        <f>IF(CB7="",NA(),CB7)</f>
        <v>286.73</v>
      </c>
      <c r="CC6" s="35">
        <f t="shared" ref="CC6:CK6" si="9">IF(CC7="",NA(),CC7)</f>
        <v>232.8</v>
      </c>
      <c r="CD6" s="35">
        <f t="shared" si="9"/>
        <v>291.06</v>
      </c>
      <c r="CE6" s="35">
        <f t="shared" si="9"/>
        <v>278.38</v>
      </c>
      <c r="CF6" s="35">
        <f t="shared" si="9"/>
        <v>228.33</v>
      </c>
      <c r="CG6" s="35">
        <f t="shared" si="9"/>
        <v>300.07</v>
      </c>
      <c r="CH6" s="35">
        <f t="shared" si="9"/>
        <v>250.86</v>
      </c>
      <c r="CI6" s="35">
        <f t="shared" si="9"/>
        <v>227.65</v>
      </c>
      <c r="CJ6" s="35">
        <f t="shared" si="9"/>
        <v>225.27</v>
      </c>
      <c r="CK6" s="35">
        <f t="shared" si="9"/>
        <v>202.08</v>
      </c>
      <c r="CL6" s="34" t="str">
        <f>IF(CL7="","",IF(CL7="-","【-】","【"&amp;SUBSTITUTE(TEXT(CL7,"#,##0.00"),"-","△")&amp;"】"))</f>
        <v>【136.86】</v>
      </c>
      <c r="CM6" s="35">
        <f>IF(CM7="",NA(),CM7)</f>
        <v>24.38</v>
      </c>
      <c r="CN6" s="35">
        <f t="shared" ref="CN6:CV6" si="10">IF(CN7="",NA(),CN7)</f>
        <v>29.12</v>
      </c>
      <c r="CO6" s="35">
        <f t="shared" si="10"/>
        <v>32.42</v>
      </c>
      <c r="CP6" s="35">
        <f t="shared" si="10"/>
        <v>35.15</v>
      </c>
      <c r="CQ6" s="35">
        <f t="shared" si="10"/>
        <v>38.04</v>
      </c>
      <c r="CR6" s="35">
        <f t="shared" si="10"/>
        <v>42.07</v>
      </c>
      <c r="CS6" s="35">
        <f t="shared" si="10"/>
        <v>37.950000000000003</v>
      </c>
      <c r="CT6" s="35">
        <f t="shared" si="10"/>
        <v>32.42</v>
      </c>
      <c r="CU6" s="35">
        <f t="shared" si="10"/>
        <v>35.15</v>
      </c>
      <c r="CV6" s="35">
        <f t="shared" si="10"/>
        <v>38.04</v>
      </c>
      <c r="CW6" s="34" t="str">
        <f>IF(CW7="","",IF(CW7="-","【-】","【"&amp;SUBSTITUTE(TEXT(CW7,"#,##0.00"),"-","△")&amp;"】"))</f>
        <v>【58.98】</v>
      </c>
      <c r="CX6" s="35">
        <f>IF(CX7="",NA(),CX7)</f>
        <v>61.03</v>
      </c>
      <c r="CY6" s="35">
        <f t="shared" ref="CY6:DG6" si="11">IF(CY7="",NA(),CY7)</f>
        <v>63.74</v>
      </c>
      <c r="CZ6" s="35">
        <f t="shared" si="11"/>
        <v>63.71</v>
      </c>
      <c r="DA6" s="35">
        <f t="shared" si="11"/>
        <v>64.53</v>
      </c>
      <c r="DB6" s="35">
        <f t="shared" si="11"/>
        <v>65.66</v>
      </c>
      <c r="DC6" s="35">
        <f t="shared" si="11"/>
        <v>63.92</v>
      </c>
      <c r="DD6" s="35">
        <f t="shared" si="11"/>
        <v>63.25</v>
      </c>
      <c r="DE6" s="35">
        <f t="shared" si="11"/>
        <v>60.69</v>
      </c>
      <c r="DF6" s="35">
        <f t="shared" si="11"/>
        <v>61.88</v>
      </c>
      <c r="DG6" s="35">
        <f t="shared" si="11"/>
        <v>62.16</v>
      </c>
      <c r="DH6" s="34" t="str">
        <f>IF(DH7="","",IF(DH7="-","【-】","【"&amp;SUBSTITUTE(TEXT(DH7,"#,##0.00"),"-","△")&amp;"】"))</f>
        <v>【95.20】</v>
      </c>
      <c r="DI6" s="35">
        <f>IF(DI7="",NA(),DI7)</f>
        <v>8.2200000000000006</v>
      </c>
      <c r="DJ6" s="35">
        <f t="shared" ref="DJ6:DR6" si="12">IF(DJ7="",NA(),DJ7)</f>
        <v>10.36</v>
      </c>
      <c r="DK6" s="35">
        <f t="shared" si="12"/>
        <v>12.33</v>
      </c>
      <c r="DL6" s="35">
        <f t="shared" si="12"/>
        <v>14.01</v>
      </c>
      <c r="DM6" s="35">
        <f t="shared" si="12"/>
        <v>15.62</v>
      </c>
      <c r="DN6" s="34" t="e">
        <f t="shared" si="12"/>
        <v>#N/A</v>
      </c>
      <c r="DO6" s="34" t="e">
        <f t="shared" si="12"/>
        <v>#N/A</v>
      </c>
      <c r="DP6" s="34" t="e">
        <f t="shared" si="12"/>
        <v>#N/A</v>
      </c>
      <c r="DQ6" s="35">
        <f t="shared" si="12"/>
        <v>7.46</v>
      </c>
      <c r="DR6" s="35">
        <f t="shared" si="12"/>
        <v>5.1100000000000003</v>
      </c>
      <c r="DS6" s="34" t="str">
        <f>IF(DS7="","",IF(DS7="-","【-】","【"&amp;SUBSTITUTE(TEXT(DS7,"#,##0.00"),"-","△")&amp;"】"))</f>
        <v>【38.60】</v>
      </c>
      <c r="DT6" s="34">
        <f>IF(DT7="",NA(),DT7)</f>
        <v>0</v>
      </c>
      <c r="DU6" s="34">
        <f t="shared" ref="DU6:EC6" si="13">IF(DU7="",NA(),DU7)</f>
        <v>0</v>
      </c>
      <c r="DV6" s="34">
        <f t="shared" si="13"/>
        <v>0</v>
      </c>
      <c r="DW6" s="34">
        <f t="shared" si="13"/>
        <v>0</v>
      </c>
      <c r="DX6" s="34">
        <f t="shared" si="13"/>
        <v>0</v>
      </c>
      <c r="DY6" s="34" t="e">
        <f t="shared" si="13"/>
        <v>#N/A</v>
      </c>
      <c r="DZ6" s="34" t="e">
        <f t="shared" si="13"/>
        <v>#N/A</v>
      </c>
      <c r="EA6" s="34" t="e">
        <f t="shared" si="13"/>
        <v>#N/A</v>
      </c>
      <c r="EB6" s="34">
        <f t="shared" si="13"/>
        <v>0</v>
      </c>
      <c r="EC6" s="34">
        <f t="shared" si="13"/>
        <v>0</v>
      </c>
      <c r="ED6" s="34" t="str">
        <f>IF(ED7="","",IF(ED7="-","【-】","【"&amp;SUBSTITUTE(TEXT(ED7,"#,##0.00"),"-","△")&amp;"】"))</f>
        <v>【5.64】</v>
      </c>
      <c r="EE6" s="34">
        <f>IF(EE7="",NA(),EE7)</f>
        <v>0</v>
      </c>
      <c r="EF6" s="34">
        <f t="shared" ref="EF6:EN6" si="14">IF(EF7="",NA(),EF7)</f>
        <v>0</v>
      </c>
      <c r="EG6" s="34">
        <f t="shared" si="14"/>
        <v>0</v>
      </c>
      <c r="EH6" s="34">
        <f t="shared" si="14"/>
        <v>0</v>
      </c>
      <c r="EI6" s="34">
        <f t="shared" si="14"/>
        <v>0</v>
      </c>
      <c r="EJ6" s="35">
        <f t="shared" si="14"/>
        <v>0.57999999999999996</v>
      </c>
      <c r="EK6" s="35">
        <f t="shared" si="14"/>
        <v>0.01</v>
      </c>
      <c r="EL6" s="35">
        <f t="shared" si="14"/>
        <v>0.2</v>
      </c>
      <c r="EM6" s="35">
        <f t="shared" si="14"/>
        <v>0.33</v>
      </c>
      <c r="EN6" s="35">
        <f t="shared" si="14"/>
        <v>0.28999999999999998</v>
      </c>
      <c r="EO6" s="34" t="str">
        <f>IF(EO7="","",IF(EO7="-","【-】","【"&amp;SUBSTITUTE(TEXT(EO7,"#,##0.00"),"-","△")&amp;"】"))</f>
        <v>【0.23】</v>
      </c>
    </row>
    <row r="7" spans="1:148" s="36" customFormat="1" x14ac:dyDescent="0.15">
      <c r="A7" s="28"/>
      <c r="B7" s="37">
        <v>2018</v>
      </c>
      <c r="C7" s="37">
        <v>384020</v>
      </c>
      <c r="D7" s="37">
        <v>46</v>
      </c>
      <c r="E7" s="37">
        <v>17</v>
      </c>
      <c r="F7" s="37">
        <v>1</v>
      </c>
      <c r="G7" s="37">
        <v>0</v>
      </c>
      <c r="H7" s="37" t="s">
        <v>95</v>
      </c>
      <c r="I7" s="37" t="s">
        <v>96</v>
      </c>
      <c r="J7" s="37" t="s">
        <v>97</v>
      </c>
      <c r="K7" s="37" t="s">
        <v>98</v>
      </c>
      <c r="L7" s="37" t="s">
        <v>99</v>
      </c>
      <c r="M7" s="37" t="s">
        <v>100</v>
      </c>
      <c r="N7" s="38" t="s">
        <v>101</v>
      </c>
      <c r="O7" s="38">
        <v>53.96</v>
      </c>
      <c r="P7" s="38">
        <v>29.74</v>
      </c>
      <c r="Q7" s="38">
        <v>104.75</v>
      </c>
      <c r="R7" s="38">
        <v>4000</v>
      </c>
      <c r="S7" s="38">
        <v>21230</v>
      </c>
      <c r="T7" s="38">
        <v>101.59</v>
      </c>
      <c r="U7" s="38">
        <v>208.98</v>
      </c>
      <c r="V7" s="38">
        <v>6279</v>
      </c>
      <c r="W7" s="38">
        <v>1.07</v>
      </c>
      <c r="X7" s="38">
        <v>5868.22</v>
      </c>
      <c r="Y7" s="38">
        <v>100.51</v>
      </c>
      <c r="Z7" s="38">
        <v>103.61</v>
      </c>
      <c r="AA7" s="38">
        <v>99.97</v>
      </c>
      <c r="AB7" s="38">
        <v>100.02</v>
      </c>
      <c r="AC7" s="38">
        <v>100.19</v>
      </c>
      <c r="AD7" s="38"/>
      <c r="AE7" s="38"/>
      <c r="AF7" s="38"/>
      <c r="AG7" s="38">
        <v>114.01</v>
      </c>
      <c r="AH7" s="38">
        <v>111.22</v>
      </c>
      <c r="AI7" s="38">
        <v>108.69</v>
      </c>
      <c r="AJ7" s="38">
        <v>14.56</v>
      </c>
      <c r="AK7" s="38">
        <v>0</v>
      </c>
      <c r="AL7" s="38">
        <v>0</v>
      </c>
      <c r="AM7" s="38">
        <v>0</v>
      </c>
      <c r="AN7" s="38">
        <v>0</v>
      </c>
      <c r="AO7" s="38"/>
      <c r="AP7" s="38"/>
      <c r="AQ7" s="38"/>
      <c r="AR7" s="38">
        <v>0</v>
      </c>
      <c r="AS7" s="38">
        <v>0</v>
      </c>
      <c r="AT7" s="38">
        <v>3.28</v>
      </c>
      <c r="AU7" s="38">
        <v>297.83</v>
      </c>
      <c r="AV7" s="38">
        <v>334</v>
      </c>
      <c r="AW7" s="38">
        <v>266.73</v>
      </c>
      <c r="AX7" s="38">
        <v>284.49</v>
      </c>
      <c r="AY7" s="38">
        <v>276.01</v>
      </c>
      <c r="AZ7" s="38"/>
      <c r="BA7" s="38"/>
      <c r="BB7" s="38"/>
      <c r="BC7" s="38">
        <v>385.31</v>
      </c>
      <c r="BD7" s="38">
        <v>143.5</v>
      </c>
      <c r="BE7" s="38">
        <v>69.489999999999995</v>
      </c>
      <c r="BF7" s="38">
        <v>0</v>
      </c>
      <c r="BG7" s="38">
        <v>0</v>
      </c>
      <c r="BH7" s="38">
        <v>0</v>
      </c>
      <c r="BI7" s="38">
        <v>0</v>
      </c>
      <c r="BJ7" s="38">
        <v>0</v>
      </c>
      <c r="BK7" s="38">
        <v>1847.13</v>
      </c>
      <c r="BL7" s="38">
        <v>1862.51</v>
      </c>
      <c r="BM7" s="38">
        <v>1622.57</v>
      </c>
      <c r="BN7" s="38">
        <v>985.65</v>
      </c>
      <c r="BO7" s="38">
        <v>1677.13</v>
      </c>
      <c r="BP7" s="38">
        <v>682.78</v>
      </c>
      <c r="BQ7" s="38">
        <v>65.7</v>
      </c>
      <c r="BR7" s="38">
        <v>80.62</v>
      </c>
      <c r="BS7" s="38">
        <v>64.45</v>
      </c>
      <c r="BT7" s="38">
        <v>67.48</v>
      </c>
      <c r="BU7" s="38">
        <v>81.78</v>
      </c>
      <c r="BV7" s="38">
        <v>42.22</v>
      </c>
      <c r="BW7" s="38">
        <v>53.03</v>
      </c>
      <c r="BX7" s="38">
        <v>58.32</v>
      </c>
      <c r="BY7" s="38">
        <v>62.11</v>
      </c>
      <c r="BZ7" s="38">
        <v>67.37</v>
      </c>
      <c r="CA7" s="38">
        <v>100.91</v>
      </c>
      <c r="CB7" s="38">
        <v>286.73</v>
      </c>
      <c r="CC7" s="38">
        <v>232.8</v>
      </c>
      <c r="CD7" s="38">
        <v>291.06</v>
      </c>
      <c r="CE7" s="38">
        <v>278.38</v>
      </c>
      <c r="CF7" s="38">
        <v>228.33</v>
      </c>
      <c r="CG7" s="38">
        <v>300.07</v>
      </c>
      <c r="CH7" s="38">
        <v>250.86</v>
      </c>
      <c r="CI7" s="38">
        <v>227.65</v>
      </c>
      <c r="CJ7" s="38">
        <v>225.27</v>
      </c>
      <c r="CK7" s="38">
        <v>202.08</v>
      </c>
      <c r="CL7" s="38">
        <v>136.86000000000001</v>
      </c>
      <c r="CM7" s="38">
        <v>24.38</v>
      </c>
      <c r="CN7" s="38">
        <v>29.12</v>
      </c>
      <c r="CO7" s="38">
        <v>32.42</v>
      </c>
      <c r="CP7" s="38">
        <v>35.15</v>
      </c>
      <c r="CQ7" s="38">
        <v>38.04</v>
      </c>
      <c r="CR7" s="38">
        <v>42.07</v>
      </c>
      <c r="CS7" s="38">
        <v>37.950000000000003</v>
      </c>
      <c r="CT7" s="38">
        <v>32.42</v>
      </c>
      <c r="CU7" s="38">
        <v>35.15</v>
      </c>
      <c r="CV7" s="38">
        <v>38.04</v>
      </c>
      <c r="CW7" s="38">
        <v>58.98</v>
      </c>
      <c r="CX7" s="38">
        <v>61.03</v>
      </c>
      <c r="CY7" s="38">
        <v>63.74</v>
      </c>
      <c r="CZ7" s="38">
        <v>63.71</v>
      </c>
      <c r="DA7" s="38">
        <v>64.53</v>
      </c>
      <c r="DB7" s="38">
        <v>65.66</v>
      </c>
      <c r="DC7" s="38">
        <v>63.92</v>
      </c>
      <c r="DD7" s="38">
        <v>63.25</v>
      </c>
      <c r="DE7" s="38">
        <v>60.69</v>
      </c>
      <c r="DF7" s="38">
        <v>61.88</v>
      </c>
      <c r="DG7" s="38">
        <v>62.16</v>
      </c>
      <c r="DH7" s="38">
        <v>95.2</v>
      </c>
      <c r="DI7" s="38">
        <v>8.2200000000000006</v>
      </c>
      <c r="DJ7" s="38">
        <v>10.36</v>
      </c>
      <c r="DK7" s="38">
        <v>12.33</v>
      </c>
      <c r="DL7" s="38">
        <v>14.01</v>
      </c>
      <c r="DM7" s="38">
        <v>15.62</v>
      </c>
      <c r="DN7" s="38"/>
      <c r="DO7" s="38"/>
      <c r="DP7" s="38"/>
      <c r="DQ7" s="38">
        <v>7.46</v>
      </c>
      <c r="DR7" s="38">
        <v>5.1100000000000003</v>
      </c>
      <c r="DS7" s="38">
        <v>38.6</v>
      </c>
      <c r="DT7" s="38">
        <v>0</v>
      </c>
      <c r="DU7" s="38">
        <v>0</v>
      </c>
      <c r="DV7" s="38">
        <v>0</v>
      </c>
      <c r="DW7" s="38">
        <v>0</v>
      </c>
      <c r="DX7" s="38">
        <v>0</v>
      </c>
      <c r="DY7" s="38"/>
      <c r="DZ7" s="38"/>
      <c r="EA7" s="38"/>
      <c r="EB7" s="38">
        <v>0</v>
      </c>
      <c r="EC7" s="38">
        <v>0</v>
      </c>
      <c r="ED7" s="38">
        <v>5.64</v>
      </c>
      <c r="EE7" s="38">
        <v>0</v>
      </c>
      <c r="EF7" s="38">
        <v>0</v>
      </c>
      <c r="EG7" s="38">
        <v>0</v>
      </c>
      <c r="EH7" s="38">
        <v>0</v>
      </c>
      <c r="EI7" s="38">
        <v>0</v>
      </c>
      <c r="EJ7" s="38">
        <v>0.57999999999999996</v>
      </c>
      <c r="EK7" s="38">
        <v>0.01</v>
      </c>
      <c r="EL7" s="38">
        <v>0.2</v>
      </c>
      <c r="EM7" s="38">
        <v>0.33</v>
      </c>
      <c r="EN7" s="38">
        <v>0.28999999999999998</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2020-02-03T01:40:23Z</cp:lastPrinted>
  <dcterms:created xsi:type="dcterms:W3CDTF">2019-12-05T04:47:00Z</dcterms:created>
  <dcterms:modified xsi:type="dcterms:W3CDTF">2020-02-14T05:31:02Z</dcterms:modified>
  <cp:category/>
</cp:coreProperties>
</file>