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4 松前町\"/>
    </mc:Choice>
  </mc:AlternateContent>
  <workbookProtection workbookAlgorithmName="SHA-512" workbookHashValue="j1sEl43b4hw0U4MWBSxi/lvcSX2mLiwMnI82GVk5Q73zgID79i2B8GpW36kyYqzK5hxkmruuHCUiPsxoHFot/w==" workbookSaltValue="R0JZA1rOq8lOJ7iqtIScXQ==" workbookSpinCount="100000" lockStructure="1"/>
  <bookViews>
    <workbookView xWindow="0" yWindow="0" windowWidth="19200" windowHeight="1129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N6" i="5"/>
  <c r="B10" i="4" s="1"/>
  <c r="M6" i="5"/>
  <c r="AD8" i="4" s="1"/>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L10" i="4"/>
  <c r="AD10" i="4"/>
  <c r="I10" i="4"/>
  <c r="I8" i="4"/>
  <c r="D10" i="5" l="1"/>
  <c r="C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<sst xmlns="http://schemas.openxmlformats.org/spreadsheetml/2006/main" count="228" uniqueCount="114">
  <si>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</si>
  <si>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</si>
  <si>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</si>
  <si>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</si>
  <si>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</si>
  <si>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</si>
  <si>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</si>
  <si>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</si>
  <si>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</si>
  <si>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</si>
  <si>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</si>
  <si>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</si>
  <si>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</si>
  <si>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</si>
  <si>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</si>
  <si>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</si>
  <si>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</si>
  <si>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</si>
  <si>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</si>
  <si>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</si>
  <si>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</si>
  <si>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</si>
  <si>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</si>
  <si>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</si>
  <si>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</si>
  <si>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</si>
  <si>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</si>
  <si>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</si>
  <si>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</si>
  <si>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</si>
  <si>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</si>
  <si>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</si>
  <si>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</si>
  <si>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</si>
  <si>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</si>
  <si>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</si>
  <si>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</si>
  <si>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</si>
  <si>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</si>
  <si>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</si>
  <si>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</si>
  <si>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</si>
  <si>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</si>
  <si>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</si>
  <si>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</si>
  <si>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</si>
  <si>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</si>
  <si>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</si>
  <si>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</si>
  <si>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</si>
  <si>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</si>
  <si>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</si>
  <si>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</si>
  <si>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</si>
  <si>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</si>
  <si>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</si>
  <si>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</si>
  <si>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</si>
  <si>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</si>
  <si>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</si>
  <si>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</si>
  <si>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</si>
  <si>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</si>
  <si>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</si>
  <si>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</si>
  <si>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</si>
  <si>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</si>
  <si>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</si>
  <si>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</si>
  <si>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</si>
  <si>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</si>
  <si>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</si>
  <si>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</si>
  <si>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</si>
  <si>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</si>
  <si>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</si>
  <si>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</si>
  <si>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</si>
  <si>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</si>
  <si>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</si>
  <si>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</si>
  <si>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</si>
  <si>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</si>
  <si>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</si>
  <si>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</si>
  <si>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</si>
  <si>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</si>
  <si>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</si>
  <si>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</si>
  <si>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</si>
  <si>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</si>
  <si>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</si>
  <si>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</si>
  <si>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</si>
  <si>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</si>
  <si>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</si>
  <si>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</si>
  <si>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</si>
  <si>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松前町</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</si>
  <si>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</si>
  <si>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</si>
  <si>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</si>
  <si>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</si>
  <si>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</si>
  <si>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</si>
  <si>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</si>
  <si>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</si>
  <si>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</si>
  <si>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</si>
  <si>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</si>
  <si>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</si>
  <si>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平成14年3月31日の供用開始であり、各施設は比較的新しいため、管渠の老朽化は顕著ではない。</t>
    <phoneticPr fontId="4"/>
  </si>
  <si>
    <t>　経営の健全性・効率性については、類似団体平均値をやや下回っている傾向となっている。また、現在のところは施設の老朽化については本格的な更新期に入っていない。
　今後については、老朽施設の維持管理費の支出増や人口減・節水などの使用料収入への影響が考えられるため、公営企業会計の導入による経営分析により、経営改善に向けた取組みについて検討が必要となる。</t>
    <phoneticPr fontId="4"/>
  </si>
  <si>
    <t>　収益的収支比率は100％を下回っており、費用の一部は収益で賄い切れていない。これは供用開始前後の初期の施設建設のための起債借入の償還が続いているためである。
　企業債残高対事業規模比率は類似団体平均値よりも低い数値となっている。
　経費回収率、施設利用率、水洗化率は、接続戸数の増加に伴い使用料収入、処理水量、汚水処理費及び水洗便所設置済人口が増加しているものの、平均値を下回っている。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</si>
</sst>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77" fontId="15" fillId="0" borderId="2" xfId="1" applyNumberFormat="1" applyFont="1" applyBorder="1" applyAlignment="1">
      <alignment vertical="center" shrinkToFit="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58-41AB-82EC-042C4303E8F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0.57999999999999996</c:v>
                </c:pt>
                <c:pt idx="1">
                  <c:v>0.01</c:v>
                </c:pt>
                <c:pt idx="2">
                  <c:v>0.19</c:v>
                </c:pt>
                <c:pt idx="3">
                  <c:v>0.16</c:v>
                </c:pt>
                <c:pt idx="4">
                  <c:v>0.2</c:v>
                </c:pt>
              </c:numCache>
            </c:numRef>
          </c:val>
          <c:smooth val="0"/>
          <c:extLst>
            <c:ext xmlns:c16="http://schemas.microsoft.com/office/drawing/2014/chart" uri="{C3380CC4-5D6E-409C-BE32-E72D297353CC}">
              <c16:uniqueId val="{00000001-8258-41AB-82EC-042C4303E8F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42.55</c:v>
                </c:pt>
                <c:pt idx="1">
                  <c:v>42.45</c:v>
                </c:pt>
                <c:pt idx="2">
                  <c:v>43.57</c:v>
                </c:pt>
                <c:pt idx="3">
                  <c:v>44.24</c:v>
                </c:pt>
                <c:pt idx="4">
                  <c:v>44.31</c:v>
                </c:pt>
              </c:numCache>
            </c:numRef>
          </c:val>
          <c:extLst>
            <c:ext xmlns:c16="http://schemas.microsoft.com/office/drawing/2014/chart" uri="{C3380CC4-5D6E-409C-BE32-E72D297353CC}">
              <c16:uniqueId val="{00000000-5F8A-4B5F-A372-2BC83B06C4B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42.07</c:v>
                </c:pt>
                <c:pt idx="1">
                  <c:v>37.950000000000003</c:v>
                </c:pt>
                <c:pt idx="2">
                  <c:v>51.05</c:v>
                </c:pt>
                <c:pt idx="3">
                  <c:v>50.12</c:v>
                </c:pt>
                <c:pt idx="4">
                  <c:v>49.98</c:v>
                </c:pt>
              </c:numCache>
            </c:numRef>
          </c:val>
          <c:smooth val="0"/>
          <c:extLst>
            <c:ext xmlns:c16="http://schemas.microsoft.com/office/drawing/2014/chart" uri="{C3380CC4-5D6E-409C-BE32-E72D297353CC}">
              <c16:uniqueId val="{00000001-5F8A-4B5F-A372-2BC83B06C4B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75.39</c:v>
                </c:pt>
                <c:pt idx="1">
                  <c:v>77</c:v>
                </c:pt>
                <c:pt idx="2">
                  <c:v>77.239999999999995</c:v>
                </c:pt>
                <c:pt idx="3">
                  <c:v>80.17</c:v>
                </c:pt>
                <c:pt idx="4">
                  <c:v>80.89</c:v>
                </c:pt>
              </c:numCache>
            </c:numRef>
          </c:val>
          <c:extLst>
            <c:ext xmlns:c16="http://schemas.microsoft.com/office/drawing/2014/chart" uri="{C3380CC4-5D6E-409C-BE32-E72D297353CC}">
              <c16:uniqueId val="{00000000-1404-4B47-BD92-5A8DFE3F93A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63.92</c:v>
                </c:pt>
                <c:pt idx="1">
                  <c:v>63.25</c:v>
                </c:pt>
                <c:pt idx="2">
                  <c:v>87.52</c:v>
                </c:pt>
                <c:pt idx="3">
                  <c:v>86.63</c:v>
                </c:pt>
                <c:pt idx="4">
                  <c:v>87.09</c:v>
                </c:pt>
              </c:numCache>
            </c:numRef>
          </c:val>
          <c:smooth val="0"/>
          <c:extLst>
            <c:ext xmlns:c16="http://schemas.microsoft.com/office/drawing/2014/chart" uri="{C3380CC4-5D6E-409C-BE32-E72D297353CC}">
              <c16:uniqueId val="{00000001-1404-4B47-BD92-5A8DFE3F93A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90.67</c:v>
                </c:pt>
                <c:pt idx="1">
                  <c:v>83.58</c:v>
                </c:pt>
                <c:pt idx="2">
                  <c:v>83.77</c:v>
                </c:pt>
                <c:pt idx="3">
                  <c:v>77.650000000000006</c:v>
                </c:pt>
                <c:pt idx="4">
                  <c:v>78.66</c:v>
                </c:pt>
              </c:numCache>
            </c:numRef>
          </c:val>
          <c:extLst>
            <c:ext xmlns:c16="http://schemas.microsoft.com/office/drawing/2014/chart" uri="{C3380CC4-5D6E-409C-BE32-E72D297353CC}">
              <c16:uniqueId val="{00000000-D86D-4F45-8789-1D31FE18632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6D-4F45-8789-1D31FE18632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81-4CB7-B885-F21843D1F2B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81-4CB7-B885-F21843D1F2B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C3-4518-A001-85764E1C6F3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C3-4518-A001-85764E1C6F3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B8-4234-9F55-946F4A5A39B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B8-4234-9F55-946F4A5A39B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12-42BD-95CF-5027C1088D9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12-42BD-95CF-5027C1088D9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436.33</c:v>
                </c:pt>
                <c:pt idx="1">
                  <c:v>977.66</c:v>
                </c:pt>
                <c:pt idx="2">
                  <c:v>1063.03</c:v>
                </c:pt>
                <c:pt idx="3">
                  <c:v>642.33000000000004</c:v>
                </c:pt>
                <c:pt idx="4">
                  <c:v>630.54</c:v>
                </c:pt>
              </c:numCache>
            </c:numRef>
          </c:val>
          <c:extLst>
            <c:ext xmlns:c16="http://schemas.microsoft.com/office/drawing/2014/chart" uri="{C3380CC4-5D6E-409C-BE32-E72D297353CC}">
              <c16:uniqueId val="{00000000-1588-451E-A3BD-4FF89CD0EE3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1847.13</c:v>
                </c:pt>
                <c:pt idx="1">
                  <c:v>1862.51</c:v>
                </c:pt>
                <c:pt idx="2">
                  <c:v>1120.55</c:v>
                </c:pt>
                <c:pt idx="3">
                  <c:v>855.79</c:v>
                </c:pt>
                <c:pt idx="4">
                  <c:v>948.07</c:v>
                </c:pt>
              </c:numCache>
            </c:numRef>
          </c:val>
          <c:smooth val="0"/>
          <c:extLst>
            <c:ext xmlns:c16="http://schemas.microsoft.com/office/drawing/2014/chart" uri="{C3380CC4-5D6E-409C-BE32-E72D297353CC}">
              <c16:uniqueId val="{00000001-1588-451E-A3BD-4FF89CD0EE3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74.78</c:v>
                </c:pt>
                <c:pt idx="1">
                  <c:v>68.2</c:v>
                </c:pt>
                <c:pt idx="2">
                  <c:v>68.75</c:v>
                </c:pt>
                <c:pt idx="3">
                  <c:v>66.31</c:v>
                </c:pt>
                <c:pt idx="4">
                  <c:v>57.99</c:v>
                </c:pt>
              </c:numCache>
            </c:numRef>
          </c:val>
          <c:extLst>
            <c:ext xmlns:c16="http://schemas.microsoft.com/office/drawing/2014/chart" uri="{C3380CC4-5D6E-409C-BE32-E72D297353CC}">
              <c16:uniqueId val="{00000000-E732-4C02-80FB-45C9E5E0801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42.22</c:v>
                </c:pt>
                <c:pt idx="1">
                  <c:v>53.03</c:v>
                </c:pt>
                <c:pt idx="2">
                  <c:v>73.28</c:v>
                </c:pt>
                <c:pt idx="3">
                  <c:v>82.82</c:v>
                </c:pt>
                <c:pt idx="4">
                  <c:v>83.31</c:v>
                </c:pt>
              </c:numCache>
            </c:numRef>
          </c:val>
          <c:smooth val="0"/>
          <c:extLst>
            <c:ext xmlns:c16="http://schemas.microsoft.com/office/drawing/2014/chart" uri="{C3380CC4-5D6E-409C-BE32-E72D297353CC}">
              <c16:uniqueId val="{00000001-E732-4C02-80FB-45C9E5E0801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191.08</c:v>
                </c:pt>
                <c:pt idx="1">
                  <c:v>210.19</c:v>
                </c:pt>
                <c:pt idx="2">
                  <c:v>208.23</c:v>
                </c:pt>
                <c:pt idx="3">
                  <c:v>215.31</c:v>
                </c:pt>
                <c:pt idx="4">
                  <c:v>247.52</c:v>
                </c:pt>
              </c:numCache>
            </c:numRef>
          </c:val>
          <c:extLst>
            <c:ext xmlns:c16="http://schemas.microsoft.com/office/drawing/2014/chart" uri="{C3380CC4-5D6E-409C-BE32-E72D297353CC}">
              <c16:uniqueId val="{00000000-55FA-4B88-B8A5-DCCB66BC1F1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300.07</c:v>
                </c:pt>
                <c:pt idx="1">
                  <c:v>250.86</c:v>
                </c:pt>
                <c:pt idx="2">
                  <c:v>193.1</c:v>
                </c:pt>
                <c:pt idx="3">
                  <c:v>165.76</c:v>
                </c:pt>
                <c:pt idx="4">
                  <c:v>160.62</c:v>
                </c:pt>
              </c:numCache>
            </c:numRef>
          </c:val>
          <c:smooth val="0"/>
          <c:extLst>
            <c:ext xmlns:c16="http://schemas.microsoft.com/office/drawing/2014/chart" uri="{C3380CC4-5D6E-409C-BE32-E72D297353CC}">
              <c16:uniqueId val="{00000001-55FA-4B88-B8A5-DCCB66BC1F1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松前町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Cb2</v>
      </c>
      <c r="X8" s="49"/>
      <c r="Y8" s="49"/>
      <c r="Z8" s="49"/>
      <c r="AA8" s="49"/>
      <c r="AB8" s="49"/>
      <c r="AC8" s="49"/>
      <c r="AD8" s="50" t="str">
        <f>データ!$M$6</f>
        <v>非設置</v>
      </c>
      <c r="AE8" s="50"/>
      <c r="AF8" s="50"/>
      <c r="AG8" s="50"/>
      <c r="AH8" s="50"/>
      <c r="AI8" s="50"/>
      <c r="AJ8" s="50"/>
      <c r="AK8" s="3"/>
      <c r="AL8" s="51">
        <f>データ!S6</f>
        <v>30913</v>
      </c>
      <c r="AM8" s="51"/>
      <c r="AN8" s="51"/>
      <c r="AO8" s="51"/>
      <c r="AP8" s="51"/>
      <c r="AQ8" s="51"/>
      <c r="AR8" s="51"/>
      <c r="AS8" s="51"/>
      <c r="AT8" s="46">
        <f>データ!T6</f>
        <v>20.41</v>
      </c>
      <c r="AU8" s="46"/>
      <c r="AV8" s="46"/>
      <c r="AW8" s="46"/>
      <c r="AX8" s="46"/>
      <c r="AY8" s="46"/>
      <c r="AZ8" s="46"/>
      <c r="BA8" s="46"/>
      <c r="BB8" s="46">
        <f>データ!U6</f>
        <v>1514.6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30.5</v>
      </c>
      <c r="Q10" s="46"/>
      <c r="R10" s="46"/>
      <c r="S10" s="46"/>
      <c r="T10" s="46"/>
      <c r="U10" s="46"/>
      <c r="V10" s="46"/>
      <c r="W10" s="46">
        <f>データ!Q6</f>
        <v>96.9</v>
      </c>
      <c r="X10" s="46"/>
      <c r="Y10" s="46"/>
      <c r="Z10" s="46"/>
      <c r="AA10" s="46"/>
      <c r="AB10" s="46"/>
      <c r="AC10" s="46"/>
      <c r="AD10" s="51">
        <f>データ!R6</f>
        <v>2268</v>
      </c>
      <c r="AE10" s="51"/>
      <c r="AF10" s="51"/>
      <c r="AG10" s="51"/>
      <c r="AH10" s="51"/>
      <c r="AI10" s="51"/>
      <c r="AJ10" s="51"/>
      <c r="AK10" s="2"/>
      <c r="AL10" s="51">
        <f>データ!V6</f>
        <v>9399</v>
      </c>
      <c r="AM10" s="51"/>
      <c r="AN10" s="51"/>
      <c r="AO10" s="51"/>
      <c r="AP10" s="51"/>
      <c r="AQ10" s="51"/>
      <c r="AR10" s="51"/>
      <c r="AS10" s="51"/>
      <c r="AT10" s="46">
        <f>データ!W6</f>
        <v>1.57</v>
      </c>
      <c r="AU10" s="46"/>
      <c r="AV10" s="46"/>
      <c r="AW10" s="46"/>
      <c r="AX10" s="46"/>
      <c r="AY10" s="46"/>
      <c r="AZ10" s="46"/>
      <c r="BA10" s="46"/>
      <c r="BB10" s="46">
        <f>データ!X6</f>
        <v>5986.62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111</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112</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43</v>
      </c>
      <c r="N86" s="26" t="s">
        <v>44</v>
      </c>
      <c r="O86" s="26" t="str">
        <f>データ!EO6</f>
        <v>【0.23】</v>
      </c>
    </row>
  </sheetData>
  <sheetProtection algorithmName="SHA-512" hashValue="6cslsD0UrjuH5vkwwMqoppH+8g07D4ONmbGnnkJ7fWBcgFkg9/Dhu5RuaQjIbSukO6g+Wd4DWW80EYks1n2IfA==" saltValue="Qc9XbP3NIBPxJm56/toU2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384011</v>
      </c>
      <c r="D6" s="33">
        <f t="shared" si="3"/>
        <v>47</v>
      </c>
      <c r="E6" s="33">
        <f t="shared" si="3"/>
        <v>17</v>
      </c>
      <c r="F6" s="33">
        <f t="shared" si="3"/>
        <v>1</v>
      </c>
      <c r="G6" s="33">
        <f t="shared" si="3"/>
        <v>0</v>
      </c>
      <c r="H6" s="33" t="str">
        <f t="shared" si="3"/>
        <v>愛媛県　松前町</v>
      </c>
      <c r="I6" s="33" t="str">
        <f t="shared" si="3"/>
        <v>法非適用</v>
      </c>
      <c r="J6" s="33" t="str">
        <f t="shared" si="3"/>
        <v>下水道事業</v>
      </c>
      <c r="K6" s="33" t="str">
        <f t="shared" si="3"/>
        <v>公共下水道</v>
      </c>
      <c r="L6" s="33" t="str">
        <f t="shared" si="3"/>
        <v>Cb2</v>
      </c>
      <c r="M6" s="33" t="str">
        <f t="shared" si="3"/>
        <v>非設置</v>
      </c>
      <c r="N6" s="34" t="str">
        <f t="shared" si="3"/>
        <v>-</v>
      </c>
      <c r="O6" s="34" t="str">
        <f t="shared" si="3"/>
        <v>該当数値なし</v>
      </c>
      <c r="P6" s="34">
        <f t="shared" si="3"/>
        <v>30.5</v>
      </c>
      <c r="Q6" s="34">
        <f t="shared" si="3"/>
        <v>96.9</v>
      </c>
      <c r="R6" s="34">
        <f t="shared" si="3"/>
        <v>2268</v>
      </c>
      <c r="S6" s="34">
        <f t="shared" si="3"/>
        <v>30913</v>
      </c>
      <c r="T6" s="34">
        <f t="shared" si="3"/>
        <v>20.41</v>
      </c>
      <c r="U6" s="34">
        <f t="shared" si="3"/>
        <v>1514.6</v>
      </c>
      <c r="V6" s="34">
        <f t="shared" si="3"/>
        <v>9399</v>
      </c>
      <c r="W6" s="34">
        <f t="shared" si="3"/>
        <v>1.57</v>
      </c>
      <c r="X6" s="34">
        <f t="shared" si="3"/>
        <v>5986.62</v>
      </c>
      <c r="Y6" s="35">
        <f>IF(Y7="",NA(),Y7)</f>
        <v>90.67</v>
      </c>
      <c r="Z6" s="35">
        <f t="shared" ref="Z6:AH6" si="4">IF(Z7="",NA(),Z7)</f>
        <v>83.58</v>
      </c>
      <c r="AA6" s="35">
        <f t="shared" si="4"/>
        <v>83.77</v>
      </c>
      <c r="AB6" s="35">
        <f t="shared" si="4"/>
        <v>77.650000000000006</v>
      </c>
      <c r="AC6" s="35">
        <f t="shared" si="4"/>
        <v>78.66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436.33</v>
      </c>
      <c r="BG6" s="35">
        <f t="shared" ref="BG6:BO6" si="7">IF(BG7="",NA(),BG7)</f>
        <v>977.66</v>
      </c>
      <c r="BH6" s="35">
        <f t="shared" si="7"/>
        <v>1063.03</v>
      </c>
      <c r="BI6" s="35">
        <f t="shared" si="7"/>
        <v>642.33000000000004</v>
      </c>
      <c r="BJ6" s="35">
        <f t="shared" si="7"/>
        <v>630.54</v>
      </c>
      <c r="BK6" s="35">
        <f t="shared" si="7"/>
        <v>1847.13</v>
      </c>
      <c r="BL6" s="35">
        <f t="shared" si="7"/>
        <v>1862.51</v>
      </c>
      <c r="BM6" s="35">
        <f t="shared" si="7"/>
        <v>1120.55</v>
      </c>
      <c r="BN6" s="35">
        <f t="shared" si="7"/>
        <v>855.79</v>
      </c>
      <c r="BO6" s="35">
        <f t="shared" si="7"/>
        <v>948.07</v>
      </c>
      <c r="BP6" s="34" t="str">
        <f>IF(BP7="","",IF(BP7="-","【-】","【"&amp;SUBSTITUTE(TEXT(BP7,"#,##0.00"),"-","△")&amp;"】"))</f>
        <v>【682.78】</v>
      </c>
      <c r="BQ6" s="35">
        <f>IF(BQ7="",NA(),BQ7)</f>
        <v>74.78</v>
      </c>
      <c r="BR6" s="35">
        <f t="shared" ref="BR6:BZ6" si="8">IF(BR7="",NA(),BR7)</f>
        <v>68.2</v>
      </c>
      <c r="BS6" s="35">
        <f t="shared" si="8"/>
        <v>68.75</v>
      </c>
      <c r="BT6" s="35">
        <f t="shared" si="8"/>
        <v>66.31</v>
      </c>
      <c r="BU6" s="35">
        <f t="shared" si="8"/>
        <v>57.99</v>
      </c>
      <c r="BV6" s="35">
        <f t="shared" si="8"/>
        <v>42.22</v>
      </c>
      <c r="BW6" s="35">
        <f t="shared" si="8"/>
        <v>53.03</v>
      </c>
      <c r="BX6" s="35">
        <f t="shared" si="8"/>
        <v>73.28</v>
      </c>
      <c r="BY6" s="35">
        <f t="shared" si="8"/>
        <v>82.82</v>
      </c>
      <c r="BZ6" s="35">
        <f t="shared" si="8"/>
        <v>83.31</v>
      </c>
      <c r="CA6" s="34" t="str">
        <f>IF(CA7="","",IF(CA7="-","【-】","【"&amp;SUBSTITUTE(TEXT(CA7,"#,##0.00"),"-","△")&amp;"】"))</f>
        <v>【100.91】</v>
      </c>
      <c r="CB6" s="35">
        <f>IF(CB7="",NA(),CB7)</f>
        <v>191.08</v>
      </c>
      <c r="CC6" s="35">
        <f t="shared" ref="CC6:CK6" si="9">IF(CC7="",NA(),CC7)</f>
        <v>210.19</v>
      </c>
      <c r="CD6" s="35">
        <f t="shared" si="9"/>
        <v>208.23</v>
      </c>
      <c r="CE6" s="35">
        <f t="shared" si="9"/>
        <v>215.31</v>
      </c>
      <c r="CF6" s="35">
        <f t="shared" si="9"/>
        <v>247.52</v>
      </c>
      <c r="CG6" s="35">
        <f t="shared" si="9"/>
        <v>300.07</v>
      </c>
      <c r="CH6" s="35">
        <f t="shared" si="9"/>
        <v>250.86</v>
      </c>
      <c r="CI6" s="35">
        <f t="shared" si="9"/>
        <v>193.1</v>
      </c>
      <c r="CJ6" s="35">
        <f t="shared" si="9"/>
        <v>165.76</v>
      </c>
      <c r="CK6" s="35">
        <f t="shared" si="9"/>
        <v>160.62</v>
      </c>
      <c r="CL6" s="34" t="str">
        <f>IF(CL7="","",IF(CL7="-","【-】","【"&amp;SUBSTITUTE(TEXT(CL7,"#,##0.00"),"-","△")&amp;"】"))</f>
        <v>【136.86】</v>
      </c>
      <c r="CM6" s="35">
        <f>IF(CM7="",NA(),CM7)</f>
        <v>42.55</v>
      </c>
      <c r="CN6" s="35">
        <f t="shared" ref="CN6:CV6" si="10">IF(CN7="",NA(),CN7)</f>
        <v>42.45</v>
      </c>
      <c r="CO6" s="35">
        <f t="shared" si="10"/>
        <v>43.57</v>
      </c>
      <c r="CP6" s="35">
        <f t="shared" si="10"/>
        <v>44.24</v>
      </c>
      <c r="CQ6" s="35">
        <f t="shared" si="10"/>
        <v>44.31</v>
      </c>
      <c r="CR6" s="35">
        <f t="shared" si="10"/>
        <v>42.07</v>
      </c>
      <c r="CS6" s="35">
        <f t="shared" si="10"/>
        <v>37.950000000000003</v>
      </c>
      <c r="CT6" s="35">
        <f t="shared" si="10"/>
        <v>51.05</v>
      </c>
      <c r="CU6" s="35">
        <f t="shared" si="10"/>
        <v>50.12</v>
      </c>
      <c r="CV6" s="35">
        <f t="shared" si="10"/>
        <v>49.98</v>
      </c>
      <c r="CW6" s="34" t="str">
        <f>IF(CW7="","",IF(CW7="-","【-】","【"&amp;SUBSTITUTE(TEXT(CW7,"#,##0.00"),"-","△")&amp;"】"))</f>
        <v>【58.98】</v>
      </c>
      <c r="CX6" s="35">
        <f>IF(CX7="",NA(),CX7)</f>
        <v>75.39</v>
      </c>
      <c r="CY6" s="35">
        <f t="shared" ref="CY6:DG6" si="11">IF(CY7="",NA(),CY7)</f>
        <v>77</v>
      </c>
      <c r="CZ6" s="35">
        <f t="shared" si="11"/>
        <v>77.239999999999995</v>
      </c>
      <c r="DA6" s="35">
        <f t="shared" si="11"/>
        <v>80.17</v>
      </c>
      <c r="DB6" s="35">
        <f t="shared" si="11"/>
        <v>80.89</v>
      </c>
      <c r="DC6" s="35">
        <f t="shared" si="11"/>
        <v>63.92</v>
      </c>
      <c r="DD6" s="35">
        <f t="shared" si="11"/>
        <v>63.25</v>
      </c>
      <c r="DE6" s="35">
        <f t="shared" si="11"/>
        <v>87.52</v>
      </c>
      <c r="DF6" s="35">
        <f t="shared" si="11"/>
        <v>86.63</v>
      </c>
      <c r="DG6" s="35">
        <f t="shared" si="11"/>
        <v>87.09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0.57999999999999996</v>
      </c>
      <c r="EK6" s="35">
        <f t="shared" si="14"/>
        <v>0.01</v>
      </c>
      <c r="EL6" s="35">
        <f t="shared" si="14"/>
        <v>0.19</v>
      </c>
      <c r="EM6" s="35">
        <f t="shared" si="14"/>
        <v>0.16</v>
      </c>
      <c r="EN6" s="35">
        <f t="shared" si="14"/>
        <v>0.2</v>
      </c>
      <c r="EO6" s="34" t="str">
        <f>IF(EO7="","",IF(EO7="-","【-】","【"&amp;SUBSTITUTE(TEXT(EO7,"#,##0.00"),"-","△")&amp;"】"))</f>
        <v>【0.23】</v>
      </c>
    </row>
    <row r="7" spans="1:145" s="36" customFormat="1" x14ac:dyDescent="0.15">
      <c r="A7" s="28"/>
      <c r="B7" s="37">
        <v>2018</v>
      </c>
      <c r="C7" s="37">
        <v>384011</v>
      </c>
      <c r="D7" s="37">
        <v>47</v>
      </c>
      <c r="E7" s="37">
        <v>17</v>
      </c>
      <c r="F7" s="37">
        <v>1</v>
      </c>
      <c r="G7" s="37">
        <v>0</v>
      </c>
      <c r="H7" s="37" t="s">
        <v>98</v>
      </c>
      <c r="I7" s="37" t="s">
        <v>99</v>
      </c>
      <c r="J7" s="37" t="s">
        <v>100</v>
      </c>
      <c r="K7" s="37" t="s">
        <v>101</v>
      </c>
      <c r="L7" s="37" t="s">
        <v>102</v>
      </c>
      <c r="M7" s="37" t="s">
        <v>103</v>
      </c>
      <c r="N7" s="38" t="s">
        <v>104</v>
      </c>
      <c r="O7" s="38" t="s">
        <v>105</v>
      </c>
      <c r="P7" s="38">
        <v>30.5</v>
      </c>
      <c r="Q7" s="38">
        <v>96.9</v>
      </c>
      <c r="R7" s="38">
        <v>2268</v>
      </c>
      <c r="S7" s="38">
        <v>30913</v>
      </c>
      <c r="T7" s="38">
        <v>20.41</v>
      </c>
      <c r="U7" s="38">
        <v>1514.6</v>
      </c>
      <c r="V7" s="38">
        <v>9399</v>
      </c>
      <c r="W7" s="38">
        <v>1.57</v>
      </c>
      <c r="X7" s="38">
        <v>5986.62</v>
      </c>
      <c r="Y7" s="38">
        <v>90.67</v>
      </c>
      <c r="Z7" s="38">
        <v>83.58</v>
      </c>
      <c r="AA7" s="38">
        <v>83.77</v>
      </c>
      <c r="AB7" s="38">
        <v>77.650000000000006</v>
      </c>
      <c r="AC7" s="38">
        <v>78.66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436.33</v>
      </c>
      <c r="BG7" s="38">
        <v>977.66</v>
      </c>
      <c r="BH7" s="42">
        <v>1063.03</v>
      </c>
      <c r="BI7" s="38">
        <v>642.33000000000004</v>
      </c>
      <c r="BJ7" s="38">
        <v>630.54</v>
      </c>
      <c r="BK7" s="38">
        <v>1847.13</v>
      </c>
      <c r="BL7" s="38">
        <v>1862.51</v>
      </c>
      <c r="BM7" s="38">
        <v>1120.55</v>
      </c>
      <c r="BN7" s="38">
        <v>855.79</v>
      </c>
      <c r="BO7" s="38">
        <v>948.07</v>
      </c>
      <c r="BP7" s="38">
        <v>682.78</v>
      </c>
      <c r="BQ7" s="38">
        <v>74.78</v>
      </c>
      <c r="BR7" s="38">
        <v>68.2</v>
      </c>
      <c r="BS7" s="38">
        <v>68.75</v>
      </c>
      <c r="BT7" s="38">
        <v>66.31</v>
      </c>
      <c r="BU7" s="38">
        <v>57.99</v>
      </c>
      <c r="BV7" s="38">
        <v>42.22</v>
      </c>
      <c r="BW7" s="38">
        <v>53.03</v>
      </c>
      <c r="BX7" s="38">
        <v>73.28</v>
      </c>
      <c r="BY7" s="38">
        <v>82.82</v>
      </c>
      <c r="BZ7" s="38">
        <v>83.31</v>
      </c>
      <c r="CA7" s="38">
        <v>100.91</v>
      </c>
      <c r="CB7" s="38">
        <v>191.08</v>
      </c>
      <c r="CC7" s="38">
        <v>210.19</v>
      </c>
      <c r="CD7" s="38">
        <v>208.23</v>
      </c>
      <c r="CE7" s="38">
        <v>215.31</v>
      </c>
      <c r="CF7" s="38">
        <v>247.52</v>
      </c>
      <c r="CG7" s="38">
        <v>300.07</v>
      </c>
      <c r="CH7" s="38">
        <v>250.86</v>
      </c>
      <c r="CI7" s="38">
        <v>193.1</v>
      </c>
      <c r="CJ7" s="38">
        <v>165.76</v>
      </c>
      <c r="CK7" s="38">
        <v>160.62</v>
      </c>
      <c r="CL7" s="38">
        <v>136.86000000000001</v>
      </c>
      <c r="CM7" s="38">
        <v>42.55</v>
      </c>
      <c r="CN7" s="38">
        <v>42.45</v>
      </c>
      <c r="CO7" s="38">
        <v>43.57</v>
      </c>
      <c r="CP7" s="38">
        <v>44.24</v>
      </c>
      <c r="CQ7" s="38">
        <v>44.31</v>
      </c>
      <c r="CR7" s="38">
        <v>42.07</v>
      </c>
      <c r="CS7" s="38">
        <v>37.950000000000003</v>
      </c>
      <c r="CT7" s="38">
        <v>51.05</v>
      </c>
      <c r="CU7" s="38">
        <v>50.12</v>
      </c>
      <c r="CV7" s="38">
        <v>49.98</v>
      </c>
      <c r="CW7" s="38">
        <v>58.98</v>
      </c>
      <c r="CX7" s="38">
        <v>75.39</v>
      </c>
      <c r="CY7" s="38">
        <v>77</v>
      </c>
      <c r="CZ7" s="38">
        <v>77.239999999999995</v>
      </c>
      <c r="DA7" s="38">
        <v>80.17</v>
      </c>
      <c r="DB7" s="38">
        <v>80.89</v>
      </c>
      <c r="DC7" s="38">
        <v>63.92</v>
      </c>
      <c r="DD7" s="38">
        <v>63.25</v>
      </c>
      <c r="DE7" s="38">
        <v>87.52</v>
      </c>
      <c r="DF7" s="38">
        <v>86.63</v>
      </c>
      <c r="DG7" s="38">
        <v>87.09</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0.57999999999999996</v>
      </c>
      <c r="EK7" s="38">
        <v>0.01</v>
      </c>
      <c r="EL7" s="38">
        <v>0.19</v>
      </c>
      <c r="EM7" s="38">
        <v>0.16</v>
      </c>
      <c r="EN7" s="38">
        <v>0.2</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2020-02-01T01:27:42Z</cp:lastPrinted>
  <dcterms:created xsi:type="dcterms:W3CDTF">2019-12-05T05:07:18Z</dcterms:created>
  <dcterms:modified xsi:type="dcterms:W3CDTF">2020-02-14T05:28:47Z</dcterms:modified>
  <cp:category/>
</cp:coreProperties>
</file>