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3 久万高原町\"/>
    </mc:Choice>
  </mc:AlternateContent>
  <workbookProtection workbookAlgorithmName="SHA-512" workbookHashValue="PYgvZKLbpD94Edl+5LiW3XeMhHDCWHMGIkwp8o4i9p978NmeAECk9pdtLac8rs3rN33tUpsZPjYSYsYPubdb5Q==" workbookSaltValue="g0V04Ty0aSR/rXtxkDYhmQ==" workbookSpinCount="100000" lockStructure="1"/>
  <bookViews>
    <workbookView xWindow="-12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I10" i="4"/>
  <c r="B10" i="4"/>
  <c r="BB8" i="4"/>
  <c r="AT8" i="4"/>
  <c r="AL8" i="4"/>
  <c r="W8" i="4"/>
  <c r="P8" i="4"/>
  <c r="I8" i="4"/>
  <c r="B6" i="4"/>
  <c r="C10" i="5" l="1"/>
  <c r="D10" i="5"/>
  <c r="E10" i="5"/>
  <c r="B10" i="5"/>
</calcChain>
</file>

<file path=xl/sharedStrings.xml><?xml version="1.0" encoding="utf-8"?>
<sst xmlns="http://schemas.openxmlformats.org/spreadsheetml/2006/main" count="264" uniqueCount="107">
  <si>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</si>
  <si>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</si>
  <si>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</si>
  <si>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</si>
  <si>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</si>
  <si>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</si>
  <si>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</si>
  <si>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</si>
  <si>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</si>
  <si>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</si>
  <si>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</si>
  <si>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</si>
  <si>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</si>
  <si>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</si>
  <si>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</si>
  <si>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</si>
  <si>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</si>
  <si>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</si>
  <si>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</si>
  <si>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</si>
  <si>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</si>
  <si>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</si>
  <si>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</si>
  <si>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</si>
  <si>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</si>
  <si>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</si>
  <si>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</si>
  <si>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</si>
  <si>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</si>
  <si>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</si>
  <si>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</si>
  <si>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</si>
  <si>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</si>
  <si>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</si>
  <si>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</si>
  <si>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</si>
  <si>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</si>
  <si>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</si>
  <si>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</si>
  <si>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</si>
  <si>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</si>
  <si>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</si>
  <si>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</si>
  <si>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</si>
  <si>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</si>
  <si>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</si>
  <si>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</si>
  <si>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</si>
  <si>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</si>
  <si>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</si>
  <si>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</si>
  <si>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</si>
  <si>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</si>
  <si>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</si>
  <si>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</si>
  <si>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</si>
  <si>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</si>
  <si>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</si>
  <si>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</si>
  <si>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</si>
  <si>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</si>
  <si>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</si>
  <si>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</si>
  <si>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</si>
  <si>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</si>
  <si>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</si>
  <si>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</si>
  <si>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</si>
  <si>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</si>
  <si>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</si>
  <si>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</si>
  <si>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</si>
  <si>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</si>
  <si>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</si>
  <si>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</si>
  <si>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</si>
  <si>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</si>
  <si>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</si>
  <si>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</si>
  <si>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</si>
  <si>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</si>
  <si>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</si>
  <si>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</si>
  <si>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</si>
  <si>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</si>
  <si>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</si>
  <si>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</si>
  <si>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</si>
  <si>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</si>
  <si>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</si>
  <si>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</si>
  <si>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</si>
  <si>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</si>
  <si>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</si>
  <si>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</si>
  <si>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</si>
  <si>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</si>
  <si>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</si>
  <si>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</si>
  <si>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</si>
  <si>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</si>
  <si>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</si>
  <si>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</si>
  <si>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</si>
  <si>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原価を下げ、料金回収率及び有収率を上げる必要があるが、企業債残高を急に少なくすることは困難なうえ、過疎化・高齢化による給水人口の減少や、節水意識の浸透による水需要の減少などにより、料金収入の減少は予想されるが、安易な料金値上げが行えないのも現状である。
　流動比率、有形固定資産減価償却率や、平成28年度に策定した経営戦略を踏まえ、健全な事業経営や適正な料金設定等についても検討していく。
　また、給水区域ごとに異なる過疎化・高齢化に対応するため、ろ過方式の変更による維持管理作業負担の軽減や、浄水施設の閉鎖等に伴う給水方法の変更なども検討が必要不可欠である。</t>
    <rPh sb="1" eb="3">
      <t>キュウスイ</t>
    </rPh>
    <rPh sb="3" eb="5">
      <t>ゲンカ</t>
    </rPh>
    <rPh sb="6" eb="7">
      <t>サ</t>
    </rPh>
    <rPh sb="9" eb="11">
      <t>リョウキン</t>
    </rPh>
    <rPh sb="11" eb="13">
      <t>カイシュウ</t>
    </rPh>
    <rPh sb="13" eb="14">
      <t>リツ</t>
    </rPh>
    <rPh sb="14" eb="15">
      <t>オヨ</t>
    </rPh>
    <rPh sb="16" eb="19">
      <t>ユウシュウリツ</t>
    </rPh>
    <rPh sb="20" eb="21">
      <t>ア</t>
    </rPh>
    <rPh sb="23" eb="25">
      <t>ヒツヨウ</t>
    </rPh>
    <rPh sb="30" eb="32">
      <t>キギョウ</t>
    </rPh>
    <rPh sb="32" eb="33">
      <t>サイ</t>
    </rPh>
    <rPh sb="33" eb="35">
      <t>ザンダカ</t>
    </rPh>
    <rPh sb="36" eb="37">
      <t>キュウ</t>
    </rPh>
    <rPh sb="38" eb="39">
      <t>スク</t>
    </rPh>
    <rPh sb="46" eb="48">
      <t>コンナン</t>
    </rPh>
    <rPh sb="52" eb="55">
      <t>カソカ</t>
    </rPh>
    <rPh sb="56" eb="59">
      <t>コウレイカ</t>
    </rPh>
    <rPh sb="62" eb="64">
      <t>キュウスイ</t>
    </rPh>
    <rPh sb="64" eb="66">
      <t>ジンコウ</t>
    </rPh>
    <rPh sb="67" eb="69">
      <t>ゲンショウ</t>
    </rPh>
    <rPh sb="71" eb="73">
      <t>セッスイ</t>
    </rPh>
    <rPh sb="73" eb="75">
      <t>イシキ</t>
    </rPh>
    <rPh sb="76" eb="78">
      <t>シントウ</t>
    </rPh>
    <rPh sb="81" eb="82">
      <t>ミズ</t>
    </rPh>
    <rPh sb="82" eb="84">
      <t>ジュヨウ</t>
    </rPh>
    <rPh sb="85" eb="87">
      <t>ゲンショウ</t>
    </rPh>
    <rPh sb="93" eb="95">
      <t>リョウキン</t>
    </rPh>
    <rPh sb="95" eb="97">
      <t>シュウニュウ</t>
    </rPh>
    <rPh sb="98" eb="100">
      <t>ゲンショウ</t>
    </rPh>
    <rPh sb="101" eb="103">
      <t>ヨソウ</t>
    </rPh>
    <rPh sb="108" eb="110">
      <t>アンイ</t>
    </rPh>
    <rPh sb="111" eb="113">
      <t>リョウキン</t>
    </rPh>
    <rPh sb="113" eb="115">
      <t>ネア</t>
    </rPh>
    <rPh sb="117" eb="118">
      <t>オコナ</t>
    </rPh>
    <rPh sb="123" eb="125">
      <t>ゲンジョウ</t>
    </rPh>
    <rPh sb="131" eb="133">
      <t>リュウドウ</t>
    </rPh>
    <rPh sb="133" eb="135">
      <t>ヒリツ</t>
    </rPh>
    <rPh sb="136" eb="138">
      <t>ユウケイ</t>
    </rPh>
    <rPh sb="138" eb="140">
      <t>コテイ</t>
    </rPh>
    <rPh sb="140" eb="142">
      <t>シサン</t>
    </rPh>
    <rPh sb="142" eb="144">
      <t>ゲンカ</t>
    </rPh>
    <rPh sb="144" eb="146">
      <t>ショウキャク</t>
    </rPh>
    <rPh sb="146" eb="147">
      <t>リツ</t>
    </rPh>
    <rPh sb="149" eb="151">
      <t>ヘイセイ</t>
    </rPh>
    <rPh sb="153" eb="155">
      <t>ネンド</t>
    </rPh>
    <rPh sb="156" eb="158">
      <t>サクテイ</t>
    </rPh>
    <rPh sb="160" eb="162">
      <t>ケイエイ</t>
    </rPh>
    <rPh sb="162" eb="164">
      <t>センリャク</t>
    </rPh>
    <rPh sb="165" eb="166">
      <t>フ</t>
    </rPh>
    <rPh sb="169" eb="171">
      <t>ケンゼン</t>
    </rPh>
    <rPh sb="172" eb="174">
      <t>ジギョウ</t>
    </rPh>
    <rPh sb="174" eb="176">
      <t>ケイエイ</t>
    </rPh>
    <rPh sb="177" eb="179">
      <t>テキセイ</t>
    </rPh>
    <rPh sb="180" eb="182">
      <t>リョウキン</t>
    </rPh>
    <rPh sb="182" eb="184">
      <t>セッテイ</t>
    </rPh>
    <rPh sb="184" eb="185">
      <t>トウ</t>
    </rPh>
    <rPh sb="190" eb="192">
      <t>ケントウ</t>
    </rPh>
    <rPh sb="202" eb="204">
      <t>キュウスイ</t>
    </rPh>
    <rPh sb="204" eb="206">
      <t>クイキ</t>
    </rPh>
    <rPh sb="209" eb="210">
      <t>コト</t>
    </rPh>
    <rPh sb="212" eb="215">
      <t>カソカ</t>
    </rPh>
    <rPh sb="216" eb="219">
      <t>コウレイカ</t>
    </rPh>
    <rPh sb="220" eb="222">
      <t>タイオウ</t>
    </rPh>
    <rPh sb="228" eb="229">
      <t>カ</t>
    </rPh>
    <rPh sb="229" eb="231">
      <t>ホウシキ</t>
    </rPh>
    <rPh sb="232" eb="234">
      <t>ヘンコウ</t>
    </rPh>
    <rPh sb="237" eb="239">
      <t>イジ</t>
    </rPh>
    <rPh sb="239" eb="241">
      <t>カンリ</t>
    </rPh>
    <rPh sb="241" eb="243">
      <t>サギョウ</t>
    </rPh>
    <rPh sb="243" eb="245">
      <t>フタン</t>
    </rPh>
    <rPh sb="246" eb="248">
      <t>ケイゲン</t>
    </rPh>
    <rPh sb="250" eb="252">
      <t>ジョウスイ</t>
    </rPh>
    <rPh sb="252" eb="254">
      <t>シセツ</t>
    </rPh>
    <rPh sb="255" eb="257">
      <t>ヘイサ</t>
    </rPh>
    <rPh sb="257" eb="258">
      <t>トウ</t>
    </rPh>
    <rPh sb="259" eb="260">
      <t>トモナ</t>
    </rPh>
    <rPh sb="261" eb="263">
      <t>キュウスイ</t>
    </rPh>
    <rPh sb="263" eb="265">
      <t>ホウホウ</t>
    </rPh>
    <rPh sb="266" eb="268">
      <t>ヘンコウ</t>
    </rPh>
    <rPh sb="271" eb="273">
      <t>ケントウ</t>
    </rPh>
    <rPh sb="274" eb="276">
      <t>ヒツヨウ</t>
    </rPh>
    <rPh sb="276" eb="279">
      <t>フカケツ</t>
    </rPh>
    <phoneticPr fontId="4"/>
  </si>
  <si>
    <t>　本町は、平成16年8月に旧「久万町、面河村、美川村、柳谷村」の合併により誕生した、行政区域面積584㎢で愛媛県で一番広い町である。南北30㎞、東西28㎞で1,000ｍを超える四国山地に囲まれた山間地域であり、土佐湾に流れ込む「面河川、久万川」が縦流する水源地域である。
　北西部の久万地区は渓流沿いに水田を有した盆地であるが、他の地区は標高200～800ｍの山地に集落が点在しており、簡易水道施設15箇所、飲料水供給施設9箇所、共同給水施設45箇所、合計69箇所の水道施設が点在している。そのため、設備投資に多額の費用を要し、企業債残高対給水収益比率が類似団体平均値の約1.6倍と高くなっている。
　平成28年度に企業会計に移行し、経常収支比率は100％を超えており、累積欠損金はないため、流動比率は年々増加している。また、企業債残高対給水収益比率が高いため、料金回収率は類似団体平均値を下回り、逆に給水原価は上回っている。
　人口減少は進んでいくが、施設数はほとんど減らないため、施設利用率は60％以下で推移し、管路の管理はほぼ適正に行われているので、有収率は70％前後で推移すると思われる。</t>
    <rPh sb="1" eb="3">
      <t>ホンチョウ</t>
    </rPh>
    <rPh sb="5" eb="7">
      <t>ヘイセイ</t>
    </rPh>
    <rPh sb="9" eb="10">
      <t>ネン</t>
    </rPh>
    <rPh sb="11" eb="12">
      <t>ガツ</t>
    </rPh>
    <rPh sb="13" eb="14">
      <t>キュウ</t>
    </rPh>
    <rPh sb="15" eb="18">
      <t>クマチョウ</t>
    </rPh>
    <rPh sb="19" eb="22">
      <t>オモゴムラ</t>
    </rPh>
    <rPh sb="23" eb="25">
      <t>ミカワ</t>
    </rPh>
    <rPh sb="25" eb="26">
      <t>ムラ</t>
    </rPh>
    <rPh sb="27" eb="30">
      <t>ヤナダニムラ</t>
    </rPh>
    <rPh sb="32" eb="34">
      <t>ガッペイ</t>
    </rPh>
    <rPh sb="37" eb="39">
      <t>タンジョウ</t>
    </rPh>
    <rPh sb="42" eb="44">
      <t>ギョウセイ</t>
    </rPh>
    <rPh sb="44" eb="46">
      <t>クイキ</t>
    </rPh>
    <rPh sb="46" eb="48">
      <t>メンセキ</t>
    </rPh>
    <rPh sb="53" eb="56">
      <t>エヒメケン</t>
    </rPh>
    <rPh sb="57" eb="59">
      <t>イチバン</t>
    </rPh>
    <rPh sb="59" eb="60">
      <t>ヒロ</t>
    </rPh>
    <rPh sb="61" eb="62">
      <t>マチ</t>
    </rPh>
    <rPh sb="66" eb="68">
      <t>ナンボク</t>
    </rPh>
    <rPh sb="72" eb="74">
      <t>トウザイ</t>
    </rPh>
    <rPh sb="85" eb="86">
      <t>コ</t>
    </rPh>
    <rPh sb="88" eb="90">
      <t>シコク</t>
    </rPh>
    <rPh sb="90" eb="92">
      <t>サンチ</t>
    </rPh>
    <rPh sb="93" eb="94">
      <t>カコ</t>
    </rPh>
    <rPh sb="97" eb="99">
      <t>サンカン</t>
    </rPh>
    <rPh sb="99" eb="101">
      <t>チイキ</t>
    </rPh>
    <rPh sb="105" eb="107">
      <t>トサ</t>
    </rPh>
    <rPh sb="107" eb="108">
      <t>ワン</t>
    </rPh>
    <rPh sb="109" eb="110">
      <t>ナガ</t>
    </rPh>
    <rPh sb="111" eb="112">
      <t>コ</t>
    </rPh>
    <rPh sb="114" eb="116">
      <t>オモゴ</t>
    </rPh>
    <rPh sb="116" eb="117">
      <t>ガワ</t>
    </rPh>
    <rPh sb="118" eb="120">
      <t>クマ</t>
    </rPh>
    <rPh sb="120" eb="121">
      <t>ガワ</t>
    </rPh>
    <rPh sb="123" eb="124">
      <t>ジュウ</t>
    </rPh>
    <rPh sb="124" eb="125">
      <t>リュウ</t>
    </rPh>
    <rPh sb="127" eb="129">
      <t>スイゲン</t>
    </rPh>
    <rPh sb="129" eb="131">
      <t>チイキ</t>
    </rPh>
    <rPh sb="137" eb="140">
      <t>ホクセイブ</t>
    </rPh>
    <rPh sb="141" eb="143">
      <t>クマ</t>
    </rPh>
    <rPh sb="143" eb="145">
      <t>チク</t>
    </rPh>
    <rPh sb="146" eb="148">
      <t>ケイリュウ</t>
    </rPh>
    <rPh sb="148" eb="149">
      <t>ゾ</t>
    </rPh>
    <rPh sb="151" eb="153">
      <t>スイデン</t>
    </rPh>
    <rPh sb="154" eb="155">
      <t>ユウ</t>
    </rPh>
    <rPh sb="157" eb="159">
      <t>ボンチ</t>
    </rPh>
    <rPh sb="164" eb="165">
      <t>タ</t>
    </rPh>
    <rPh sb="166" eb="168">
      <t>チク</t>
    </rPh>
    <rPh sb="169" eb="171">
      <t>ヒョウコウ</t>
    </rPh>
    <rPh sb="180" eb="182">
      <t>サンチ</t>
    </rPh>
    <rPh sb="183" eb="185">
      <t>シュウラク</t>
    </rPh>
    <rPh sb="186" eb="188">
      <t>テンザイ</t>
    </rPh>
    <rPh sb="193" eb="195">
      <t>カンイ</t>
    </rPh>
    <rPh sb="195" eb="197">
      <t>スイドウ</t>
    </rPh>
    <rPh sb="197" eb="199">
      <t>シセツ</t>
    </rPh>
    <rPh sb="201" eb="203">
      <t>カショ</t>
    </rPh>
    <rPh sb="204" eb="207">
      <t>インリョウスイ</t>
    </rPh>
    <rPh sb="207" eb="209">
      <t>キョウキュウ</t>
    </rPh>
    <rPh sb="209" eb="211">
      <t>シセツ</t>
    </rPh>
    <rPh sb="212" eb="214">
      <t>カショ</t>
    </rPh>
    <rPh sb="215" eb="217">
      <t>キョウドウ</t>
    </rPh>
    <rPh sb="217" eb="219">
      <t>キュウスイ</t>
    </rPh>
    <rPh sb="219" eb="221">
      <t>シセツ</t>
    </rPh>
    <rPh sb="223" eb="225">
      <t>カショ</t>
    </rPh>
    <rPh sb="226" eb="228">
      <t>ゴウケイ</t>
    </rPh>
    <rPh sb="230" eb="232">
      <t>カショ</t>
    </rPh>
    <rPh sb="233" eb="235">
      <t>スイドウ</t>
    </rPh>
    <rPh sb="235" eb="237">
      <t>シセツ</t>
    </rPh>
    <rPh sb="238" eb="240">
      <t>テンザイ</t>
    </rPh>
    <rPh sb="250" eb="252">
      <t>セツビ</t>
    </rPh>
    <rPh sb="252" eb="254">
      <t>トウシ</t>
    </rPh>
    <rPh sb="255" eb="257">
      <t>タガク</t>
    </rPh>
    <rPh sb="258" eb="260">
      <t>ヒヨウ</t>
    </rPh>
    <rPh sb="261" eb="262">
      <t>ヨウ</t>
    </rPh>
    <rPh sb="264" eb="266">
      <t>キギョウ</t>
    </rPh>
    <rPh sb="266" eb="267">
      <t>サイ</t>
    </rPh>
    <rPh sb="267" eb="269">
      <t>ザンダカ</t>
    </rPh>
    <rPh sb="269" eb="270">
      <t>タイ</t>
    </rPh>
    <rPh sb="270" eb="272">
      <t>キュウスイ</t>
    </rPh>
    <rPh sb="272" eb="274">
      <t>シュウエキ</t>
    </rPh>
    <rPh sb="274" eb="276">
      <t>ヒリツ</t>
    </rPh>
    <rPh sb="277" eb="279">
      <t>ルイジ</t>
    </rPh>
    <rPh sb="279" eb="281">
      <t>ダンタイ</t>
    </rPh>
    <rPh sb="281" eb="284">
      <t>ヘイキンチ</t>
    </rPh>
    <rPh sb="285" eb="286">
      <t>ヤク</t>
    </rPh>
    <rPh sb="289" eb="290">
      <t>バイ</t>
    </rPh>
    <rPh sb="291" eb="292">
      <t>タカ</t>
    </rPh>
    <rPh sb="301" eb="303">
      <t>ヘイセイ</t>
    </rPh>
    <rPh sb="305" eb="307">
      <t>ネンド</t>
    </rPh>
    <rPh sb="308" eb="310">
      <t>キギョウ</t>
    </rPh>
    <rPh sb="310" eb="312">
      <t>カイケイ</t>
    </rPh>
    <rPh sb="313" eb="315">
      <t>イコウ</t>
    </rPh>
    <rPh sb="317" eb="319">
      <t>ケイジョウ</t>
    </rPh>
    <rPh sb="319" eb="321">
      <t>シュウシ</t>
    </rPh>
    <rPh sb="321" eb="323">
      <t>ヒリツ</t>
    </rPh>
    <rPh sb="329" eb="330">
      <t>コ</t>
    </rPh>
    <rPh sb="335" eb="337">
      <t>ルイセキ</t>
    </rPh>
    <rPh sb="337" eb="339">
      <t>ケッソン</t>
    </rPh>
    <rPh sb="339" eb="340">
      <t>キン</t>
    </rPh>
    <rPh sb="346" eb="348">
      <t>リュウドウ</t>
    </rPh>
    <rPh sb="348" eb="350">
      <t>ヒリツ</t>
    </rPh>
    <rPh sb="351" eb="353">
      <t>ネンネン</t>
    </rPh>
    <rPh sb="353" eb="355">
      <t>ゾウカ</t>
    </rPh>
    <rPh sb="363" eb="365">
      <t>キギョウ</t>
    </rPh>
    <rPh sb="365" eb="366">
      <t>サイ</t>
    </rPh>
    <rPh sb="366" eb="368">
      <t>ザンダカ</t>
    </rPh>
    <rPh sb="368" eb="369">
      <t>タイ</t>
    </rPh>
    <rPh sb="369" eb="371">
      <t>キュウスイ</t>
    </rPh>
    <rPh sb="371" eb="373">
      <t>シュウエキ</t>
    </rPh>
    <rPh sb="373" eb="375">
      <t>ヒリツ</t>
    </rPh>
    <rPh sb="376" eb="377">
      <t>タカ</t>
    </rPh>
    <rPh sb="381" eb="383">
      <t>リョウキン</t>
    </rPh>
    <rPh sb="383" eb="385">
      <t>カイシュウ</t>
    </rPh>
    <rPh sb="385" eb="386">
      <t>リツ</t>
    </rPh>
    <rPh sb="387" eb="389">
      <t>ルイジ</t>
    </rPh>
    <rPh sb="389" eb="391">
      <t>ダンタイ</t>
    </rPh>
    <rPh sb="391" eb="394">
      <t>ヘイキンチ</t>
    </rPh>
    <rPh sb="395" eb="397">
      <t>シタマワ</t>
    </rPh>
    <rPh sb="399" eb="400">
      <t>ギャク</t>
    </rPh>
    <rPh sb="401" eb="403">
      <t>キュウスイ</t>
    </rPh>
    <rPh sb="403" eb="405">
      <t>ゲンカ</t>
    </rPh>
    <rPh sb="406" eb="408">
      <t>ウワマワ</t>
    </rPh>
    <rPh sb="415" eb="417">
      <t>ジンコウ</t>
    </rPh>
    <rPh sb="417" eb="419">
      <t>ゲンショウ</t>
    </rPh>
    <rPh sb="420" eb="421">
      <t>スス</t>
    </rPh>
    <rPh sb="427" eb="429">
      <t>シセツ</t>
    </rPh>
    <rPh sb="429" eb="430">
      <t>スウ</t>
    </rPh>
    <rPh sb="435" eb="436">
      <t>ヘ</t>
    </rPh>
    <rPh sb="442" eb="444">
      <t>シセツ</t>
    </rPh>
    <rPh sb="444" eb="446">
      <t>リヨウ</t>
    </rPh>
    <rPh sb="446" eb="447">
      <t>リツ</t>
    </rPh>
    <rPh sb="451" eb="453">
      <t>イカ</t>
    </rPh>
    <rPh sb="454" eb="456">
      <t>スイイ</t>
    </rPh>
    <rPh sb="458" eb="460">
      <t>カンロ</t>
    </rPh>
    <rPh sb="461" eb="463">
      <t>カンリ</t>
    </rPh>
    <rPh sb="466" eb="468">
      <t>テキセイ</t>
    </rPh>
    <rPh sb="469" eb="470">
      <t>オコナ</t>
    </rPh>
    <rPh sb="478" eb="481">
      <t>ユウシュウリツ</t>
    </rPh>
    <rPh sb="485" eb="487">
      <t>ゼンゴ</t>
    </rPh>
    <rPh sb="488" eb="490">
      <t>スイイ</t>
    </rPh>
    <rPh sb="493" eb="494">
      <t>オモ</t>
    </rPh>
    <phoneticPr fontId="4"/>
  </si>
  <si>
    <t>　69箇所と施設数が多いため、有形固定資産減価償却率は類似団体平均値を上回っている。また、１給水区域内でも集落や人家が点在しているため、１給水区域あたりの管路が長く、管路更新率は低くなっているが、管路の更新時は不具合箇所から優先的に行い、住民生活に支障が出ないようにしている。
　また、改良については、重要度に応じた、施設の耐震化や基幹管路の耐震化を検討したうえで行う必要がある。
　施設統合については、施設間の距離が遠いところが多く、多額の費用を要するため非常に難しい。</t>
    <rPh sb="3" eb="5">
      <t>カショ</t>
    </rPh>
    <rPh sb="6" eb="8">
      <t>シセツ</t>
    </rPh>
    <rPh sb="8" eb="9">
      <t>スウ</t>
    </rPh>
    <rPh sb="10" eb="11">
      <t>オオ</t>
    </rPh>
    <rPh sb="15" eb="17">
      <t>ユウケイ</t>
    </rPh>
    <rPh sb="17" eb="19">
      <t>コテイ</t>
    </rPh>
    <rPh sb="19" eb="21">
      <t>シサン</t>
    </rPh>
    <rPh sb="21" eb="23">
      <t>ゲンカ</t>
    </rPh>
    <rPh sb="23" eb="25">
      <t>ショウキャク</t>
    </rPh>
    <rPh sb="25" eb="26">
      <t>リツ</t>
    </rPh>
    <rPh sb="27" eb="29">
      <t>ルイジ</t>
    </rPh>
    <rPh sb="29" eb="31">
      <t>ダンタイ</t>
    </rPh>
    <rPh sb="31" eb="34">
      <t>ヘイキンチ</t>
    </rPh>
    <rPh sb="35" eb="37">
      <t>ウワマワ</t>
    </rPh>
    <rPh sb="46" eb="48">
      <t>キュウスイ</t>
    </rPh>
    <rPh sb="48" eb="50">
      <t>クイキ</t>
    </rPh>
    <rPh sb="50" eb="51">
      <t>ナイ</t>
    </rPh>
    <rPh sb="53" eb="55">
      <t>シュウラク</t>
    </rPh>
    <rPh sb="56" eb="58">
      <t>ジンカ</t>
    </rPh>
    <rPh sb="59" eb="61">
      <t>テンザイ</t>
    </rPh>
    <rPh sb="69" eb="71">
      <t>キュウスイ</t>
    </rPh>
    <rPh sb="71" eb="73">
      <t>クイキ</t>
    </rPh>
    <rPh sb="77" eb="79">
      <t>カンロ</t>
    </rPh>
    <rPh sb="80" eb="81">
      <t>ナガ</t>
    </rPh>
    <rPh sb="83" eb="85">
      <t>カンロ</t>
    </rPh>
    <rPh sb="85" eb="87">
      <t>コウシン</t>
    </rPh>
    <rPh sb="87" eb="88">
      <t>リツ</t>
    </rPh>
    <rPh sb="89" eb="90">
      <t>ヒク</t>
    </rPh>
    <rPh sb="98" eb="100">
      <t>カンロ</t>
    </rPh>
    <rPh sb="101" eb="103">
      <t>コウシン</t>
    </rPh>
    <rPh sb="103" eb="104">
      <t>ジ</t>
    </rPh>
    <rPh sb="105" eb="108">
      <t>フグアイ</t>
    </rPh>
    <rPh sb="108" eb="110">
      <t>カショ</t>
    </rPh>
    <rPh sb="112" eb="115">
      <t>ユウセンテキ</t>
    </rPh>
    <rPh sb="116" eb="117">
      <t>オコナ</t>
    </rPh>
    <rPh sb="119" eb="121">
      <t>ジュウミン</t>
    </rPh>
    <rPh sb="121" eb="123">
      <t>セイカツ</t>
    </rPh>
    <rPh sb="124" eb="126">
      <t>シショウ</t>
    </rPh>
    <rPh sb="127" eb="128">
      <t>デ</t>
    </rPh>
    <rPh sb="143" eb="145">
      <t>カイリョウ</t>
    </rPh>
    <rPh sb="151" eb="154">
      <t>ジュウヨウド</t>
    </rPh>
    <rPh sb="155" eb="156">
      <t>オウ</t>
    </rPh>
    <rPh sb="159" eb="161">
      <t>シセツ</t>
    </rPh>
    <rPh sb="162" eb="165">
      <t>タイシンカ</t>
    </rPh>
    <rPh sb="166" eb="168">
      <t>キカン</t>
    </rPh>
    <rPh sb="168" eb="170">
      <t>カンロ</t>
    </rPh>
    <rPh sb="171" eb="174">
      <t>タイシンカ</t>
    </rPh>
    <rPh sb="175" eb="177">
      <t>ケントウ</t>
    </rPh>
    <rPh sb="182" eb="183">
      <t>オコナ</t>
    </rPh>
    <rPh sb="184" eb="186">
      <t>ヒツヨウ</t>
    </rPh>
    <rPh sb="192" eb="194">
      <t>シセツ</t>
    </rPh>
    <rPh sb="194" eb="196">
      <t>トウゴウ</t>
    </rPh>
    <rPh sb="202" eb="204">
      <t>シセツ</t>
    </rPh>
    <rPh sb="204" eb="205">
      <t>カン</t>
    </rPh>
    <rPh sb="206" eb="208">
      <t>キョリ</t>
    </rPh>
    <rPh sb="209" eb="210">
      <t>トオ</t>
    </rPh>
    <rPh sb="215" eb="216">
      <t>オオ</t>
    </rPh>
    <rPh sb="218" eb="220">
      <t>タガク</t>
    </rPh>
    <rPh sb="221" eb="223">
      <t>ヒヨウ</t>
    </rPh>
    <rPh sb="224" eb="225">
      <t>ヨウ</t>
    </rPh>
    <rPh sb="229" eb="231">
      <t>ヒジョウ</t>
    </rPh>
    <rPh sb="232" eb="233">
      <t>ムズカ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</si>
</sst>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0.18</c:v>
                </c:pt>
                <c:pt idx="3">
                  <c:v>0.05</c:v>
                </c:pt>
                <c:pt idx="4">
                  <c:v>0.08</c:v>
                </c:pt>
              </c:numCache>
            </c:numRef>
          </c:val>
          <c:extLst>
            <c:ext xmlns:c16="http://schemas.microsoft.com/office/drawing/2014/chart" uri="{C3380CC4-5D6E-409C-BE32-E72D297353CC}">
              <c16:uniqueId val="{00000000-5541-4D08-AA1F-5CB0DF2B75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0.63</c:v>
                </c:pt>
                <c:pt idx="3">
                  <c:v>0.01</c:v>
                </c:pt>
                <c:pt idx="4">
                  <c:v>0.04</c:v>
                </c:pt>
              </c:numCache>
            </c:numRef>
          </c:val>
          <c:smooth val="0"/>
          <c:extLst>
            <c:ext xmlns:c16="http://schemas.microsoft.com/office/drawing/2014/chart" uri="{C3380CC4-5D6E-409C-BE32-E72D297353CC}">
              <c16:uniqueId val="{00000001-5541-4D08-AA1F-5CB0DF2B75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57.13</c:v>
                </c:pt>
                <c:pt idx="3">
                  <c:v>59.6</c:v>
                </c:pt>
                <c:pt idx="4">
                  <c:v>57.99</c:v>
                </c:pt>
              </c:numCache>
            </c:numRef>
          </c:val>
          <c:extLst>
            <c:ext xmlns:c16="http://schemas.microsoft.com/office/drawing/2014/chart" uri="{C3380CC4-5D6E-409C-BE32-E72D297353CC}">
              <c16:uniqueId val="{00000000-E7D0-40DB-BD06-1C477C9E6C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59.85</c:v>
                </c:pt>
                <c:pt idx="3">
                  <c:v>63.01</c:v>
                </c:pt>
                <c:pt idx="4">
                  <c:v>52.63</c:v>
                </c:pt>
              </c:numCache>
            </c:numRef>
          </c:val>
          <c:smooth val="0"/>
          <c:extLst>
            <c:ext xmlns:c16="http://schemas.microsoft.com/office/drawing/2014/chart" uri="{C3380CC4-5D6E-409C-BE32-E72D297353CC}">
              <c16:uniqueId val="{00000001-E7D0-40DB-BD06-1C477C9E6C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72.540000000000006</c:v>
                </c:pt>
                <c:pt idx="3">
                  <c:v>69.260000000000005</c:v>
                </c:pt>
                <c:pt idx="4">
                  <c:v>68.89</c:v>
                </c:pt>
              </c:numCache>
            </c:numRef>
          </c:val>
          <c:extLst>
            <c:ext xmlns:c16="http://schemas.microsoft.com/office/drawing/2014/chart" uri="{C3380CC4-5D6E-409C-BE32-E72D297353CC}">
              <c16:uniqueId val="{00000000-65AE-4069-A83F-1D44240EF5F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83.85</c:v>
                </c:pt>
                <c:pt idx="3">
                  <c:v>77.489999999999995</c:v>
                </c:pt>
                <c:pt idx="4">
                  <c:v>78.83</c:v>
                </c:pt>
              </c:numCache>
            </c:numRef>
          </c:val>
          <c:smooth val="0"/>
          <c:extLst>
            <c:ext xmlns:c16="http://schemas.microsoft.com/office/drawing/2014/chart" uri="{C3380CC4-5D6E-409C-BE32-E72D297353CC}">
              <c16:uniqueId val="{00000001-65AE-4069-A83F-1D44240EF5F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101.47</c:v>
                </c:pt>
                <c:pt idx="3">
                  <c:v>104.94</c:v>
                </c:pt>
                <c:pt idx="4">
                  <c:v>101.87</c:v>
                </c:pt>
              </c:numCache>
            </c:numRef>
          </c:val>
          <c:extLst>
            <c:ext xmlns:c16="http://schemas.microsoft.com/office/drawing/2014/chart" uri="{C3380CC4-5D6E-409C-BE32-E72D297353CC}">
              <c16:uniqueId val="{00000000-D756-439A-B782-1013F7F867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95.61</c:v>
                </c:pt>
                <c:pt idx="3">
                  <c:v>105.17</c:v>
                </c:pt>
                <c:pt idx="4">
                  <c:v>99.53</c:v>
                </c:pt>
              </c:numCache>
            </c:numRef>
          </c:val>
          <c:smooth val="0"/>
          <c:extLst>
            <c:ext xmlns:c16="http://schemas.microsoft.com/office/drawing/2014/chart" uri="{C3380CC4-5D6E-409C-BE32-E72D297353CC}">
              <c16:uniqueId val="{00000001-D756-439A-B782-1013F7F867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52.03</c:v>
                </c:pt>
                <c:pt idx="3">
                  <c:v>54.12</c:v>
                </c:pt>
                <c:pt idx="4">
                  <c:v>56.2</c:v>
                </c:pt>
              </c:numCache>
            </c:numRef>
          </c:val>
          <c:extLst>
            <c:ext xmlns:c16="http://schemas.microsoft.com/office/drawing/2014/chart" uri="{C3380CC4-5D6E-409C-BE32-E72D297353CC}">
              <c16:uniqueId val="{00000000-C42F-448E-94C3-060F00D7B2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37.21</c:v>
                </c:pt>
                <c:pt idx="3">
                  <c:v>49.75</c:v>
                </c:pt>
                <c:pt idx="4">
                  <c:v>41.07</c:v>
                </c:pt>
              </c:numCache>
            </c:numRef>
          </c:val>
          <c:smooth val="0"/>
          <c:extLst>
            <c:ext xmlns:c16="http://schemas.microsoft.com/office/drawing/2014/chart" uri="{C3380CC4-5D6E-409C-BE32-E72D297353CC}">
              <c16:uniqueId val="{00000001-C42F-448E-94C3-060F00D7B2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3B-4C74-B14E-6F2FC8E64D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7.64</c:v>
                </c:pt>
                <c:pt idx="3">
                  <c:v>6.45</c:v>
                </c:pt>
                <c:pt idx="4">
                  <c:v>5.94</c:v>
                </c:pt>
              </c:numCache>
            </c:numRef>
          </c:val>
          <c:smooth val="0"/>
          <c:extLst>
            <c:ext xmlns:c16="http://schemas.microsoft.com/office/drawing/2014/chart" uri="{C3380CC4-5D6E-409C-BE32-E72D297353CC}">
              <c16:uniqueId val="{00000001-7D3B-4C74-B14E-6F2FC8E64D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4.72</c:v>
                </c:pt>
                <c:pt idx="3" formatCode="#,##0.00;&quot;△&quot;#,##0.00">
                  <c:v>0</c:v>
                </c:pt>
                <c:pt idx="4" formatCode="#,##0.00;&quot;△&quot;#,##0.00">
                  <c:v>0</c:v>
                </c:pt>
              </c:numCache>
            </c:numRef>
          </c:val>
          <c:extLst>
            <c:ext xmlns:c16="http://schemas.microsoft.com/office/drawing/2014/chart" uri="{C3380CC4-5D6E-409C-BE32-E72D297353CC}">
              <c16:uniqueId val="{00000000-73E7-44F4-9F59-3AE125C829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58.42</c:v>
                </c:pt>
                <c:pt idx="3" formatCode="#,##0.00;&quot;△&quot;#,##0.00">
                  <c:v>0</c:v>
                </c:pt>
                <c:pt idx="4">
                  <c:v>4.53</c:v>
                </c:pt>
              </c:numCache>
            </c:numRef>
          </c:val>
          <c:smooth val="0"/>
          <c:extLst>
            <c:ext xmlns:c16="http://schemas.microsoft.com/office/drawing/2014/chart" uri="{C3380CC4-5D6E-409C-BE32-E72D297353CC}">
              <c16:uniqueId val="{00000001-73E7-44F4-9F59-3AE125C829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10.91</c:v>
                </c:pt>
                <c:pt idx="3">
                  <c:v>24.33</c:v>
                </c:pt>
                <c:pt idx="4">
                  <c:v>30.65</c:v>
                </c:pt>
              </c:numCache>
            </c:numRef>
          </c:val>
          <c:extLst>
            <c:ext xmlns:c16="http://schemas.microsoft.com/office/drawing/2014/chart" uri="{C3380CC4-5D6E-409C-BE32-E72D297353CC}">
              <c16:uniqueId val="{00000000-7D56-4781-A67D-2543849CFE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135.68</c:v>
                </c:pt>
                <c:pt idx="3">
                  <c:v>155.44999999999999</c:v>
                </c:pt>
                <c:pt idx="4">
                  <c:v>183.95</c:v>
                </c:pt>
              </c:numCache>
            </c:numRef>
          </c:val>
          <c:smooth val="0"/>
          <c:extLst>
            <c:ext xmlns:c16="http://schemas.microsoft.com/office/drawing/2014/chart" uri="{C3380CC4-5D6E-409C-BE32-E72D297353CC}">
              <c16:uniqueId val="{00000001-7D56-4781-A67D-2543849CFE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2499.35</c:v>
                </c:pt>
                <c:pt idx="3">
                  <c:v>2251.9499999999998</c:v>
                </c:pt>
                <c:pt idx="4">
                  <c:v>2078.2399999999998</c:v>
                </c:pt>
              </c:numCache>
            </c:numRef>
          </c:val>
          <c:extLst>
            <c:ext xmlns:c16="http://schemas.microsoft.com/office/drawing/2014/chart" uri="{C3380CC4-5D6E-409C-BE32-E72D297353CC}">
              <c16:uniqueId val="{00000000-EBF5-4FDC-A930-7F8268121A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1067.1500000000001</c:v>
                </c:pt>
                <c:pt idx="3">
                  <c:v>1039.78</c:v>
                </c:pt>
                <c:pt idx="4">
                  <c:v>1272.18</c:v>
                </c:pt>
              </c:numCache>
            </c:numRef>
          </c:val>
          <c:smooth val="0"/>
          <c:extLst>
            <c:ext xmlns:c16="http://schemas.microsoft.com/office/drawing/2014/chart" uri="{C3380CC4-5D6E-409C-BE32-E72D297353CC}">
              <c16:uniqueId val="{00000001-EBF5-4FDC-A930-7F8268121A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52.61</c:v>
                </c:pt>
                <c:pt idx="3">
                  <c:v>60.77</c:v>
                </c:pt>
                <c:pt idx="4">
                  <c:v>60.38</c:v>
                </c:pt>
              </c:numCache>
            </c:numRef>
          </c:val>
          <c:extLst>
            <c:ext xmlns:c16="http://schemas.microsoft.com/office/drawing/2014/chart" uri="{C3380CC4-5D6E-409C-BE32-E72D297353CC}">
              <c16:uniqueId val="{00000000-6D68-48A4-A164-590D35FD7B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76.23</c:v>
                </c:pt>
                <c:pt idx="3">
                  <c:v>82.35</c:v>
                </c:pt>
                <c:pt idx="4">
                  <c:v>75.83</c:v>
                </c:pt>
              </c:numCache>
            </c:numRef>
          </c:val>
          <c:smooth val="0"/>
          <c:extLst>
            <c:ext xmlns:c16="http://schemas.microsoft.com/office/drawing/2014/chart" uri="{C3380CC4-5D6E-409C-BE32-E72D297353CC}">
              <c16:uniqueId val="{00000001-6D68-48A4-A164-590D35FD7B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309.91000000000003</c:v>
                </c:pt>
                <c:pt idx="3">
                  <c:v>270.92</c:v>
                </c:pt>
                <c:pt idx="4">
                  <c:v>273.77</c:v>
                </c:pt>
              </c:numCache>
            </c:numRef>
          </c:val>
          <c:extLst>
            <c:ext xmlns:c16="http://schemas.microsoft.com/office/drawing/2014/chart" uri="{C3380CC4-5D6E-409C-BE32-E72D297353CC}">
              <c16:uniqueId val="{00000000-A56E-4756-B3AF-29925191F1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235.02</c:v>
                </c:pt>
                <c:pt idx="3">
                  <c:v>181.75</c:v>
                </c:pt>
                <c:pt idx="4">
                  <c:v>181.94</c:v>
                </c:pt>
              </c:numCache>
            </c:numRef>
          </c:val>
          <c:smooth val="0"/>
          <c:extLst>
            <c:ext xmlns:c16="http://schemas.microsoft.com/office/drawing/2014/chart" uri="{C3380CC4-5D6E-409C-BE32-E72D297353CC}">
              <c16:uniqueId val="{00000001-A56E-4756-B3AF-29925191F1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久万高原町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C2</v>
      </c>
      <c r="X8" s="82"/>
      <c r="Y8" s="82"/>
      <c r="Z8" s="82"/>
      <c r="AA8" s="82"/>
      <c r="AB8" s="82"/>
      <c r="AC8" s="82"/>
      <c r="AD8" s="82" t="str">
        <f>データ!$M$6</f>
        <v>非設置</v>
      </c>
      <c r="AE8" s="82"/>
      <c r="AF8" s="82"/>
      <c r="AG8" s="82"/>
      <c r="AH8" s="82"/>
      <c r="AI8" s="82"/>
      <c r="AJ8" s="82"/>
      <c r="AK8" s="4"/>
      <c r="AL8" s="70">
        <f>データ!$R$6</f>
        <v>8340</v>
      </c>
      <c r="AM8" s="70"/>
      <c r="AN8" s="70"/>
      <c r="AO8" s="70"/>
      <c r="AP8" s="70"/>
      <c r="AQ8" s="70"/>
      <c r="AR8" s="70"/>
      <c r="AS8" s="70"/>
      <c r="AT8" s="66">
        <f>データ!$S$6</f>
        <v>583.69000000000005</v>
      </c>
      <c r="AU8" s="67"/>
      <c r="AV8" s="67"/>
      <c r="AW8" s="67"/>
      <c r="AX8" s="67"/>
      <c r="AY8" s="67"/>
      <c r="AZ8" s="67"/>
      <c r="BA8" s="67"/>
      <c r="BB8" s="69">
        <f>データ!$T$6</f>
        <v>14.29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52.8</v>
      </c>
      <c r="J10" s="67"/>
      <c r="K10" s="67"/>
      <c r="L10" s="67"/>
      <c r="M10" s="67"/>
      <c r="N10" s="67"/>
      <c r="O10" s="68"/>
      <c r="P10" s="69">
        <f>データ!$P$6</f>
        <v>90.47</v>
      </c>
      <c r="Q10" s="69"/>
      <c r="R10" s="69"/>
      <c r="S10" s="69"/>
      <c r="T10" s="69"/>
      <c r="U10" s="69"/>
      <c r="V10" s="69"/>
      <c r="W10" s="70">
        <f>データ!$Q$6</f>
        <v>3281</v>
      </c>
      <c r="X10" s="70"/>
      <c r="Y10" s="70"/>
      <c r="Z10" s="70"/>
      <c r="AA10" s="70"/>
      <c r="AB10" s="70"/>
      <c r="AC10" s="70"/>
      <c r="AD10" s="2"/>
      <c r="AE10" s="2"/>
      <c r="AF10" s="2"/>
      <c r="AG10" s="2"/>
      <c r="AH10" s="4"/>
      <c r="AI10" s="4"/>
      <c r="AJ10" s="4"/>
      <c r="AK10" s="4"/>
      <c r="AL10" s="70">
        <f>データ!$U$6</f>
        <v>7449</v>
      </c>
      <c r="AM10" s="70"/>
      <c r="AN10" s="70"/>
      <c r="AO10" s="70"/>
      <c r="AP10" s="70"/>
      <c r="AQ10" s="70"/>
      <c r="AR10" s="70"/>
      <c r="AS10" s="70"/>
      <c r="AT10" s="66">
        <f>データ!$V$6</f>
        <v>38.159999999999997</v>
      </c>
      <c r="AU10" s="67"/>
      <c r="AV10" s="67"/>
      <c r="AW10" s="67"/>
      <c r="AX10" s="67"/>
      <c r="AY10" s="67"/>
      <c r="AZ10" s="67"/>
      <c r="BA10" s="67"/>
      <c r="BB10" s="69">
        <f>データ!$W$6</f>
        <v>195.2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6aF/BV8PjvmN6Cxq3FnV2OJH+PWlS1ZdYj3bQkkaKOinu9RiYGX956UPDhWHG/JmP5meC1xHhyiZOxyMkiBDyQ==" saltValue="EqVlJ1gxclUh976lMSv9r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383864</v>
      </c>
      <c r="D6" s="34">
        <f t="shared" si="3"/>
        <v>46</v>
      </c>
      <c r="E6" s="34">
        <f t="shared" si="3"/>
        <v>1</v>
      </c>
      <c r="F6" s="34">
        <f t="shared" si="3"/>
        <v>0</v>
      </c>
      <c r="G6" s="34">
        <f t="shared" si="3"/>
        <v>5</v>
      </c>
      <c r="H6" s="34" t="str">
        <f t="shared" si="3"/>
        <v>愛媛県　久万高原町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52.8</v>
      </c>
      <c r="P6" s="35">
        <f t="shared" si="3"/>
        <v>90.47</v>
      </c>
      <c r="Q6" s="35">
        <f t="shared" si="3"/>
        <v>3281</v>
      </c>
      <c r="R6" s="35">
        <f t="shared" si="3"/>
        <v>8340</v>
      </c>
      <c r="S6" s="35">
        <f t="shared" si="3"/>
        <v>583.69000000000005</v>
      </c>
      <c r="T6" s="35">
        <f t="shared" si="3"/>
        <v>14.29</v>
      </c>
      <c r="U6" s="35">
        <f t="shared" si="3"/>
        <v>7449</v>
      </c>
      <c r="V6" s="35">
        <f t="shared" si="3"/>
        <v>38.159999999999997</v>
      </c>
      <c r="W6" s="35">
        <f t="shared" si="3"/>
        <v>195.2</v>
      </c>
      <c r="X6" s="36" t="str">
        <f>IF(X7="",NA(),X7)</f>
        <v>-</v>
      </c>
      <c r="Y6" s="36" t="str">
        <f t="shared" ref="Y6:AG6" si="4">IF(Y7="",NA(),Y7)</f>
        <v>-</v>
      </c>
      <c r="Z6" s="36">
        <f t="shared" si="4"/>
        <v>101.47</v>
      </c>
      <c r="AA6" s="36">
        <f t="shared" si="4"/>
        <v>104.94</v>
      </c>
      <c r="AB6" s="36">
        <f t="shared" si="4"/>
        <v>101.87</v>
      </c>
      <c r="AC6" s="36" t="str">
        <f t="shared" si="4"/>
        <v>-</v>
      </c>
      <c r="AD6" s="36" t="str">
        <f t="shared" si="4"/>
        <v>-</v>
      </c>
      <c r="AE6" s="36">
        <f t="shared" si="4"/>
        <v>95.61</v>
      </c>
      <c r="AF6" s="36">
        <f t="shared" si="4"/>
        <v>105.17</v>
      </c>
      <c r="AG6" s="36">
        <f t="shared" si="4"/>
        <v>99.53</v>
      </c>
      <c r="AH6" s="35" t="str">
        <f>IF(AH7="","",IF(AH7="-","【-】","【"&amp;SUBSTITUTE(TEXT(AH7,"#,##0.00"),"-","△")&amp;"】"))</f>
        <v>【104.88】</v>
      </c>
      <c r="AI6" s="36" t="str">
        <f>IF(AI7="",NA(),AI7)</f>
        <v>-</v>
      </c>
      <c r="AJ6" s="36" t="str">
        <f t="shared" ref="AJ6:AR6" si="5">IF(AJ7="",NA(),AJ7)</f>
        <v>-</v>
      </c>
      <c r="AK6" s="36">
        <f t="shared" si="5"/>
        <v>4.72</v>
      </c>
      <c r="AL6" s="35">
        <f t="shared" si="5"/>
        <v>0</v>
      </c>
      <c r="AM6" s="35">
        <f t="shared" si="5"/>
        <v>0</v>
      </c>
      <c r="AN6" s="36" t="str">
        <f t="shared" si="5"/>
        <v>-</v>
      </c>
      <c r="AO6" s="36" t="str">
        <f t="shared" si="5"/>
        <v>-</v>
      </c>
      <c r="AP6" s="36">
        <f t="shared" si="5"/>
        <v>58.42</v>
      </c>
      <c r="AQ6" s="35">
        <f t="shared" si="5"/>
        <v>0</v>
      </c>
      <c r="AR6" s="36">
        <f t="shared" si="5"/>
        <v>4.53</v>
      </c>
      <c r="AS6" s="35" t="str">
        <f>IF(AS7="","",IF(AS7="-","【-】","【"&amp;SUBSTITUTE(TEXT(AS7,"#,##0.00"),"-","△")&amp;"】"))</f>
        <v>【13.15】</v>
      </c>
      <c r="AT6" s="36" t="str">
        <f>IF(AT7="",NA(),AT7)</f>
        <v>-</v>
      </c>
      <c r="AU6" s="36" t="str">
        <f t="shared" ref="AU6:BC6" si="6">IF(AU7="",NA(),AU7)</f>
        <v>-</v>
      </c>
      <c r="AV6" s="36">
        <f t="shared" si="6"/>
        <v>10.91</v>
      </c>
      <c r="AW6" s="36">
        <f t="shared" si="6"/>
        <v>24.33</v>
      </c>
      <c r="AX6" s="36">
        <f t="shared" si="6"/>
        <v>30.65</v>
      </c>
      <c r="AY6" s="36" t="str">
        <f t="shared" si="6"/>
        <v>-</v>
      </c>
      <c r="AZ6" s="36" t="str">
        <f t="shared" si="6"/>
        <v>-</v>
      </c>
      <c r="BA6" s="36">
        <f t="shared" si="6"/>
        <v>135.68</v>
      </c>
      <c r="BB6" s="36">
        <f t="shared" si="6"/>
        <v>155.44999999999999</v>
      </c>
      <c r="BC6" s="36">
        <f t="shared" si="6"/>
        <v>183.95</v>
      </c>
      <c r="BD6" s="35" t="str">
        <f>IF(BD7="","",IF(BD7="-","【-】","【"&amp;SUBSTITUTE(TEXT(BD7,"#,##0.00"),"-","△")&amp;"】"))</f>
        <v>【299.46】</v>
      </c>
      <c r="BE6" s="36" t="str">
        <f>IF(BE7="",NA(),BE7)</f>
        <v>-</v>
      </c>
      <c r="BF6" s="36" t="str">
        <f t="shared" ref="BF6:BN6" si="7">IF(BF7="",NA(),BF7)</f>
        <v>-</v>
      </c>
      <c r="BG6" s="36">
        <f t="shared" si="7"/>
        <v>2499.35</v>
      </c>
      <c r="BH6" s="36">
        <f t="shared" si="7"/>
        <v>2251.9499999999998</v>
      </c>
      <c r="BI6" s="36">
        <f t="shared" si="7"/>
        <v>2078.2399999999998</v>
      </c>
      <c r="BJ6" s="36" t="str">
        <f t="shared" si="7"/>
        <v>-</v>
      </c>
      <c r="BK6" s="36" t="str">
        <f t="shared" si="7"/>
        <v>-</v>
      </c>
      <c r="BL6" s="36">
        <f t="shared" si="7"/>
        <v>1067.1500000000001</v>
      </c>
      <c r="BM6" s="36">
        <f t="shared" si="7"/>
        <v>1039.78</v>
      </c>
      <c r="BN6" s="36">
        <f t="shared" si="7"/>
        <v>1272.18</v>
      </c>
      <c r="BO6" s="35" t="str">
        <f>IF(BO7="","",IF(BO7="-","【-】","【"&amp;SUBSTITUTE(TEXT(BO7,"#,##0.00"),"-","△")&amp;"】"))</f>
        <v>【969.46】</v>
      </c>
      <c r="BP6" s="36" t="str">
        <f>IF(BP7="",NA(),BP7)</f>
        <v>-</v>
      </c>
      <c r="BQ6" s="36" t="str">
        <f t="shared" ref="BQ6:BY6" si="8">IF(BQ7="",NA(),BQ7)</f>
        <v>-</v>
      </c>
      <c r="BR6" s="36">
        <f t="shared" si="8"/>
        <v>52.61</v>
      </c>
      <c r="BS6" s="36">
        <f t="shared" si="8"/>
        <v>60.77</v>
      </c>
      <c r="BT6" s="36">
        <f t="shared" si="8"/>
        <v>60.38</v>
      </c>
      <c r="BU6" s="36" t="str">
        <f t="shared" si="8"/>
        <v>-</v>
      </c>
      <c r="BV6" s="36" t="str">
        <f t="shared" si="8"/>
        <v>-</v>
      </c>
      <c r="BW6" s="36">
        <f t="shared" si="8"/>
        <v>76.23</v>
      </c>
      <c r="BX6" s="36">
        <f t="shared" si="8"/>
        <v>82.35</v>
      </c>
      <c r="BY6" s="36">
        <f t="shared" si="8"/>
        <v>75.83</v>
      </c>
      <c r="BZ6" s="35" t="str">
        <f>IF(BZ7="","",IF(BZ7="-","【-】","【"&amp;SUBSTITUTE(TEXT(BZ7,"#,##0.00"),"-","△")&amp;"】"))</f>
        <v>【73.20】</v>
      </c>
      <c r="CA6" s="36" t="str">
        <f>IF(CA7="",NA(),CA7)</f>
        <v>-</v>
      </c>
      <c r="CB6" s="36" t="str">
        <f t="shared" ref="CB6:CJ6" si="9">IF(CB7="",NA(),CB7)</f>
        <v>-</v>
      </c>
      <c r="CC6" s="36">
        <f t="shared" si="9"/>
        <v>309.91000000000003</v>
      </c>
      <c r="CD6" s="36">
        <f t="shared" si="9"/>
        <v>270.92</v>
      </c>
      <c r="CE6" s="36">
        <f t="shared" si="9"/>
        <v>273.77</v>
      </c>
      <c r="CF6" s="36" t="str">
        <f t="shared" si="9"/>
        <v>-</v>
      </c>
      <c r="CG6" s="36" t="str">
        <f t="shared" si="9"/>
        <v>-</v>
      </c>
      <c r="CH6" s="36">
        <f t="shared" si="9"/>
        <v>235.02</v>
      </c>
      <c r="CI6" s="36">
        <f t="shared" si="9"/>
        <v>181.75</v>
      </c>
      <c r="CJ6" s="36">
        <f t="shared" si="9"/>
        <v>181.94</v>
      </c>
      <c r="CK6" s="35" t="str">
        <f>IF(CK7="","",IF(CK7="-","【-】","【"&amp;SUBSTITUTE(TEXT(CK7,"#,##0.00"),"-","△")&amp;"】"))</f>
        <v>【249.60】</v>
      </c>
      <c r="CL6" s="36" t="str">
        <f>IF(CL7="",NA(),CL7)</f>
        <v>-</v>
      </c>
      <c r="CM6" s="36" t="str">
        <f t="shared" ref="CM6:CU6" si="10">IF(CM7="",NA(),CM7)</f>
        <v>-</v>
      </c>
      <c r="CN6" s="36">
        <f t="shared" si="10"/>
        <v>57.13</v>
      </c>
      <c r="CO6" s="36">
        <f t="shared" si="10"/>
        <v>59.6</v>
      </c>
      <c r="CP6" s="36">
        <f t="shared" si="10"/>
        <v>57.99</v>
      </c>
      <c r="CQ6" s="36" t="str">
        <f t="shared" si="10"/>
        <v>-</v>
      </c>
      <c r="CR6" s="36" t="str">
        <f t="shared" si="10"/>
        <v>-</v>
      </c>
      <c r="CS6" s="36">
        <f t="shared" si="10"/>
        <v>59.85</v>
      </c>
      <c r="CT6" s="36">
        <f t="shared" si="10"/>
        <v>63.01</v>
      </c>
      <c r="CU6" s="36">
        <f t="shared" si="10"/>
        <v>52.63</v>
      </c>
      <c r="CV6" s="35" t="str">
        <f>IF(CV7="","",IF(CV7="-","【-】","【"&amp;SUBSTITUTE(TEXT(CV7,"#,##0.00"),"-","△")&amp;"】"))</f>
        <v>【48.62】</v>
      </c>
      <c r="CW6" s="36" t="str">
        <f>IF(CW7="",NA(),CW7)</f>
        <v>-</v>
      </c>
      <c r="CX6" s="36" t="str">
        <f t="shared" ref="CX6:DF6" si="11">IF(CX7="",NA(),CX7)</f>
        <v>-</v>
      </c>
      <c r="CY6" s="36">
        <f t="shared" si="11"/>
        <v>72.540000000000006</v>
      </c>
      <c r="CZ6" s="36">
        <f t="shared" si="11"/>
        <v>69.260000000000005</v>
      </c>
      <c r="DA6" s="36">
        <f t="shared" si="11"/>
        <v>68.89</v>
      </c>
      <c r="DB6" s="36" t="str">
        <f t="shared" si="11"/>
        <v>-</v>
      </c>
      <c r="DC6" s="36" t="str">
        <f t="shared" si="11"/>
        <v>-</v>
      </c>
      <c r="DD6" s="36">
        <f t="shared" si="11"/>
        <v>83.85</v>
      </c>
      <c r="DE6" s="36">
        <f t="shared" si="11"/>
        <v>77.489999999999995</v>
      </c>
      <c r="DF6" s="36">
        <f t="shared" si="11"/>
        <v>78.83</v>
      </c>
      <c r="DG6" s="35" t="str">
        <f>IF(DG7="","",IF(DG7="-","【-】","【"&amp;SUBSTITUTE(TEXT(DG7,"#,##0.00"),"-","△")&amp;"】"))</f>
        <v>【79.22】</v>
      </c>
      <c r="DH6" s="36" t="str">
        <f>IF(DH7="",NA(),DH7)</f>
        <v>-</v>
      </c>
      <c r="DI6" s="36" t="str">
        <f t="shared" ref="DI6:DQ6" si="12">IF(DI7="",NA(),DI7)</f>
        <v>-</v>
      </c>
      <c r="DJ6" s="36">
        <f t="shared" si="12"/>
        <v>52.03</v>
      </c>
      <c r="DK6" s="36">
        <f t="shared" si="12"/>
        <v>54.12</v>
      </c>
      <c r="DL6" s="36">
        <f t="shared" si="12"/>
        <v>56.2</v>
      </c>
      <c r="DM6" s="36" t="str">
        <f t="shared" si="12"/>
        <v>-</v>
      </c>
      <c r="DN6" s="36" t="str">
        <f t="shared" si="12"/>
        <v>-</v>
      </c>
      <c r="DO6" s="36">
        <f t="shared" si="12"/>
        <v>37.21</v>
      </c>
      <c r="DP6" s="36">
        <f t="shared" si="12"/>
        <v>49.75</v>
      </c>
      <c r="DQ6" s="36">
        <f t="shared" si="12"/>
        <v>41.07</v>
      </c>
      <c r="DR6" s="35" t="str">
        <f>IF(DR7="","",IF(DR7="-","【-】","【"&amp;SUBSTITUTE(TEXT(DR7,"#,##0.00"),"-","△")&amp;"】"))</f>
        <v>【38.53】</v>
      </c>
      <c r="DS6" s="36" t="str">
        <f>IF(DS7="",NA(),DS7)</f>
        <v>-</v>
      </c>
      <c r="DT6" s="36" t="str">
        <f t="shared" ref="DT6:EB6" si="13">IF(DT7="",NA(),DT7)</f>
        <v>-</v>
      </c>
      <c r="DU6" s="35">
        <f t="shared" si="13"/>
        <v>0</v>
      </c>
      <c r="DV6" s="35">
        <f t="shared" si="13"/>
        <v>0</v>
      </c>
      <c r="DW6" s="35">
        <f t="shared" si="13"/>
        <v>0</v>
      </c>
      <c r="DX6" s="36" t="str">
        <f t="shared" si="13"/>
        <v>-</v>
      </c>
      <c r="DY6" s="36" t="str">
        <f t="shared" si="13"/>
        <v>-</v>
      </c>
      <c r="DZ6" s="36">
        <f t="shared" si="13"/>
        <v>7.64</v>
      </c>
      <c r="EA6" s="36">
        <f t="shared" si="13"/>
        <v>6.45</v>
      </c>
      <c r="EB6" s="36">
        <f t="shared" si="13"/>
        <v>5.94</v>
      </c>
      <c r="EC6" s="35" t="str">
        <f>IF(EC7="","",IF(EC7="-","【-】","【"&amp;SUBSTITUTE(TEXT(EC7,"#,##0.00"),"-","△")&amp;"】"))</f>
        <v>【11.65】</v>
      </c>
      <c r="ED6" s="36" t="str">
        <f>IF(ED7="",NA(),ED7)</f>
        <v>-</v>
      </c>
      <c r="EE6" s="36" t="str">
        <f t="shared" ref="EE6:EM6" si="14">IF(EE7="",NA(),EE7)</f>
        <v>-</v>
      </c>
      <c r="EF6" s="36">
        <f t="shared" si="14"/>
        <v>0.18</v>
      </c>
      <c r="EG6" s="36">
        <f t="shared" si="14"/>
        <v>0.05</v>
      </c>
      <c r="EH6" s="36">
        <f t="shared" si="14"/>
        <v>0.08</v>
      </c>
      <c r="EI6" s="36" t="str">
        <f t="shared" si="14"/>
        <v>-</v>
      </c>
      <c r="EJ6" s="36" t="str">
        <f t="shared" si="14"/>
        <v>-</v>
      </c>
      <c r="EK6" s="36">
        <f t="shared" si="14"/>
        <v>0.63</v>
      </c>
      <c r="EL6" s="36">
        <f t="shared" si="14"/>
        <v>0.01</v>
      </c>
      <c r="EM6" s="36">
        <f t="shared" si="14"/>
        <v>0.04</v>
      </c>
      <c r="EN6" s="35" t="str">
        <f>IF(EN7="","",IF(EN7="-","【-】","【"&amp;SUBSTITUTE(TEXT(EN7,"#,##0.00"),"-","△")&amp;"】"))</f>
        <v>【0.34】</v>
      </c>
    </row>
    <row r="7" spans="1:144" s="37" customFormat="1" x14ac:dyDescent="0.15">
      <c r="A7" s="29"/>
      <c r="B7" s="38">
        <v>2018</v>
      </c>
      <c r="C7" s="38">
        <v>383864</v>
      </c>
      <c r="D7" s="38">
        <v>46</v>
      </c>
      <c r="E7" s="38">
        <v>1</v>
      </c>
      <c r="F7" s="38">
        <v>0</v>
      </c>
      <c r="G7" s="38">
        <v>5</v>
      </c>
      <c r="H7" s="38" t="s">
        <v>92</v>
      </c>
      <c r="I7" s="38" t="s">
        <v>93</v>
      </c>
      <c r="J7" s="38" t="s">
        <v>94</v>
      </c>
      <c r="K7" s="38" t="s">
        <v>95</v>
      </c>
      <c r="L7" s="38" t="s">
        <v>96</v>
      </c>
      <c r="M7" s="38" t="s">
        <v>97</v>
      </c>
      <c r="N7" s="39" t="s">
        <v>98</v>
      </c>
      <c r="O7" s="39">
        <v>52.8</v>
      </c>
      <c r="P7" s="39">
        <v>90.47</v>
      </c>
      <c r="Q7" s="39">
        <v>3281</v>
      </c>
      <c r="R7" s="39">
        <v>8340</v>
      </c>
      <c r="S7" s="39">
        <v>583.69000000000005</v>
      </c>
      <c r="T7" s="39">
        <v>14.29</v>
      </c>
      <c r="U7" s="39">
        <v>7449</v>
      </c>
      <c r="V7" s="39">
        <v>38.159999999999997</v>
      </c>
      <c r="W7" s="39">
        <v>195.2</v>
      </c>
      <c r="X7" s="39" t="s">
        <v>98</v>
      </c>
      <c r="Y7" s="39" t="s">
        <v>98</v>
      </c>
      <c r="Z7" s="39">
        <v>101.47</v>
      </c>
      <c r="AA7" s="39">
        <v>104.94</v>
      </c>
      <c r="AB7" s="39">
        <v>101.87</v>
      </c>
      <c r="AC7" s="39" t="s">
        <v>98</v>
      </c>
      <c r="AD7" s="39" t="s">
        <v>98</v>
      </c>
      <c r="AE7" s="39">
        <v>95.61</v>
      </c>
      <c r="AF7" s="39">
        <v>105.17</v>
      </c>
      <c r="AG7" s="39">
        <v>99.53</v>
      </c>
      <c r="AH7" s="39">
        <v>104.88</v>
      </c>
      <c r="AI7" s="39" t="s">
        <v>98</v>
      </c>
      <c r="AJ7" s="39" t="s">
        <v>98</v>
      </c>
      <c r="AK7" s="39">
        <v>4.72</v>
      </c>
      <c r="AL7" s="39">
        <v>0</v>
      </c>
      <c r="AM7" s="39">
        <v>0</v>
      </c>
      <c r="AN7" s="39" t="s">
        <v>98</v>
      </c>
      <c r="AO7" s="39" t="s">
        <v>98</v>
      </c>
      <c r="AP7" s="39">
        <v>58.42</v>
      </c>
      <c r="AQ7" s="39">
        <v>0</v>
      </c>
      <c r="AR7" s="39">
        <v>4.53</v>
      </c>
      <c r="AS7" s="39">
        <v>13.15</v>
      </c>
      <c r="AT7" s="39" t="s">
        <v>98</v>
      </c>
      <c r="AU7" s="39" t="s">
        <v>98</v>
      </c>
      <c r="AV7" s="39">
        <v>10.91</v>
      </c>
      <c r="AW7" s="39">
        <v>24.33</v>
      </c>
      <c r="AX7" s="39">
        <v>30.65</v>
      </c>
      <c r="AY7" s="39" t="s">
        <v>98</v>
      </c>
      <c r="AZ7" s="39" t="s">
        <v>98</v>
      </c>
      <c r="BA7" s="39">
        <v>135.68</v>
      </c>
      <c r="BB7" s="39">
        <v>155.44999999999999</v>
      </c>
      <c r="BC7" s="39">
        <v>183.95</v>
      </c>
      <c r="BD7" s="39">
        <v>299.45999999999998</v>
      </c>
      <c r="BE7" s="39" t="s">
        <v>98</v>
      </c>
      <c r="BF7" s="39" t="s">
        <v>98</v>
      </c>
      <c r="BG7" s="39">
        <v>2499.35</v>
      </c>
      <c r="BH7" s="39">
        <v>2251.9499999999998</v>
      </c>
      <c r="BI7" s="39">
        <v>2078.2399999999998</v>
      </c>
      <c r="BJ7" s="39" t="s">
        <v>98</v>
      </c>
      <c r="BK7" s="39" t="s">
        <v>98</v>
      </c>
      <c r="BL7" s="39">
        <v>1067.1500000000001</v>
      </c>
      <c r="BM7" s="39">
        <v>1039.78</v>
      </c>
      <c r="BN7" s="39">
        <v>1272.18</v>
      </c>
      <c r="BO7" s="39">
        <v>969.46</v>
      </c>
      <c r="BP7" s="39" t="s">
        <v>98</v>
      </c>
      <c r="BQ7" s="39" t="s">
        <v>98</v>
      </c>
      <c r="BR7" s="39">
        <v>52.61</v>
      </c>
      <c r="BS7" s="39">
        <v>60.77</v>
      </c>
      <c r="BT7" s="39">
        <v>60.38</v>
      </c>
      <c r="BU7" s="39" t="s">
        <v>98</v>
      </c>
      <c r="BV7" s="39" t="s">
        <v>98</v>
      </c>
      <c r="BW7" s="39">
        <v>76.23</v>
      </c>
      <c r="BX7" s="39">
        <v>82.35</v>
      </c>
      <c r="BY7" s="39">
        <v>75.83</v>
      </c>
      <c r="BZ7" s="39">
        <v>73.2</v>
      </c>
      <c r="CA7" s="39" t="s">
        <v>98</v>
      </c>
      <c r="CB7" s="39" t="s">
        <v>98</v>
      </c>
      <c r="CC7" s="39">
        <v>309.91000000000003</v>
      </c>
      <c r="CD7" s="39">
        <v>270.92</v>
      </c>
      <c r="CE7" s="39">
        <v>273.77</v>
      </c>
      <c r="CF7" s="39" t="s">
        <v>98</v>
      </c>
      <c r="CG7" s="39" t="s">
        <v>98</v>
      </c>
      <c r="CH7" s="39">
        <v>235.02</v>
      </c>
      <c r="CI7" s="39">
        <v>181.75</v>
      </c>
      <c r="CJ7" s="39">
        <v>181.94</v>
      </c>
      <c r="CK7" s="39">
        <v>249.6</v>
      </c>
      <c r="CL7" s="39" t="s">
        <v>98</v>
      </c>
      <c r="CM7" s="39" t="s">
        <v>98</v>
      </c>
      <c r="CN7" s="39">
        <v>57.13</v>
      </c>
      <c r="CO7" s="39">
        <v>59.6</v>
      </c>
      <c r="CP7" s="39">
        <v>57.99</v>
      </c>
      <c r="CQ7" s="39" t="s">
        <v>98</v>
      </c>
      <c r="CR7" s="39" t="s">
        <v>98</v>
      </c>
      <c r="CS7" s="39">
        <v>59.85</v>
      </c>
      <c r="CT7" s="39">
        <v>63.01</v>
      </c>
      <c r="CU7" s="39">
        <v>52.63</v>
      </c>
      <c r="CV7" s="39">
        <v>48.62</v>
      </c>
      <c r="CW7" s="39" t="s">
        <v>98</v>
      </c>
      <c r="CX7" s="39" t="s">
        <v>98</v>
      </c>
      <c r="CY7" s="39">
        <v>72.540000000000006</v>
      </c>
      <c r="CZ7" s="39">
        <v>69.260000000000005</v>
      </c>
      <c r="DA7" s="39">
        <v>68.89</v>
      </c>
      <c r="DB7" s="39" t="s">
        <v>98</v>
      </c>
      <c r="DC7" s="39" t="s">
        <v>98</v>
      </c>
      <c r="DD7" s="39">
        <v>83.85</v>
      </c>
      <c r="DE7" s="39">
        <v>77.489999999999995</v>
      </c>
      <c r="DF7" s="39">
        <v>78.83</v>
      </c>
      <c r="DG7" s="39">
        <v>79.22</v>
      </c>
      <c r="DH7" s="39" t="s">
        <v>98</v>
      </c>
      <c r="DI7" s="39" t="s">
        <v>98</v>
      </c>
      <c r="DJ7" s="39">
        <v>52.03</v>
      </c>
      <c r="DK7" s="39">
        <v>54.12</v>
      </c>
      <c r="DL7" s="39">
        <v>56.2</v>
      </c>
      <c r="DM7" s="39" t="s">
        <v>98</v>
      </c>
      <c r="DN7" s="39" t="s">
        <v>98</v>
      </c>
      <c r="DO7" s="39">
        <v>37.21</v>
      </c>
      <c r="DP7" s="39">
        <v>49.75</v>
      </c>
      <c r="DQ7" s="39">
        <v>41.07</v>
      </c>
      <c r="DR7" s="39">
        <v>38.53</v>
      </c>
      <c r="DS7" s="39" t="s">
        <v>98</v>
      </c>
      <c r="DT7" s="39" t="s">
        <v>98</v>
      </c>
      <c r="DU7" s="39">
        <v>0</v>
      </c>
      <c r="DV7" s="39">
        <v>0</v>
      </c>
      <c r="DW7" s="39">
        <v>0</v>
      </c>
      <c r="DX7" s="39" t="s">
        <v>98</v>
      </c>
      <c r="DY7" s="39" t="s">
        <v>98</v>
      </c>
      <c r="DZ7" s="39">
        <v>7.64</v>
      </c>
      <c r="EA7" s="39">
        <v>6.45</v>
      </c>
      <c r="EB7" s="39">
        <v>5.94</v>
      </c>
      <c r="EC7" s="39">
        <v>11.65</v>
      </c>
      <c r="ED7" s="39" t="s">
        <v>98</v>
      </c>
      <c r="EE7" s="39" t="s">
        <v>98</v>
      </c>
      <c r="EF7" s="39">
        <v>0.18</v>
      </c>
      <c r="EG7" s="39">
        <v>0.05</v>
      </c>
      <c r="EH7" s="39">
        <v>0.08</v>
      </c>
      <c r="EI7" s="39" t="s">
        <v>98</v>
      </c>
      <c r="EJ7" s="39" t="s">
        <v>98</v>
      </c>
      <c r="EK7" s="39">
        <v>0.63</v>
      </c>
      <c r="EL7" s="39">
        <v>0.01</v>
      </c>
      <c r="EM7" s="39">
        <v>0.04</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2020-02-12T04:03:56Z</cp:lastPrinted>
  <dcterms:created xsi:type="dcterms:W3CDTF">2019-12-05T04:26:52Z</dcterms:created>
  <dcterms:modified xsi:type="dcterms:W3CDTF">2020-02-14T05:23:57Z</dcterms:modified>
  <cp:category/>
</cp:coreProperties>
</file>