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12 上島町\"/>
    </mc:Choice>
  </mc:AlternateContent>
  <workbookProtection workbookAlgorithmName="SHA-512" workbookHashValue="BF6hSnahs+kduiThoZa839kDdxRbLopdai4n0K61gopVQwWy4NtJc8C0wNcFrKlABG4DH/M5nAOYHOYoKe7qhA==" workbookSaltValue="TMF79AxlyFtKePnrwQ2HrA=="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BB10" i="4"/>
  <c r="AT10" i="4"/>
  <c r="AL10" i="4"/>
  <c r="AD10" i="4"/>
  <c r="W10" i="4"/>
  <c r="P10" i="4"/>
  <c r="I10" i="4"/>
  <c r="B10" i="4"/>
  <c r="BB8" i="4"/>
  <c r="AT8" i="4"/>
  <c r="AL8" i="4"/>
  <c r="AD8" i="4"/>
  <c r="P8" i="4"/>
  <c r="I8" i="4"/>
  <c r="B8" i="4"/>
  <c r="C10" i="5" l="1"/>
  <c r="D10" i="5"/>
  <c r="E10" i="5"/>
  <c r="B10" i="5"/>
</calcChain>
</file>

<file path=xl/sharedStrings.xml><?xml version="1.0" encoding="utf-8"?>
<sst xmlns="http://schemas.openxmlformats.org/spreadsheetml/2006/main" count="239" uniqueCount="112">
  <si>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</si>
  <si>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</si>
  <si>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</si>
  <si>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</si>
  <si>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</si>
  <si>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</si>
  <si>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</si>
  <si>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</si>
  <si>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</si>
  <si>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</si>
  <si>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</si>
  <si>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</si>
  <si>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</si>
  <si>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</si>
  <si>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</si>
  <si>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</si>
  <si>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</si>
  <si>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</si>
  <si>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</si>
  <si>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</si>
  <si>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</si>
  <si>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</si>
  <si>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</si>
  <si>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</si>
  <si>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</si>
  <si>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</si>
  <si>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</si>
  <si>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</si>
  <si>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</si>
  <si>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</si>
  <si>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</si>
  <si>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</si>
  <si>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</si>
  <si>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</si>
  <si>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</si>
  <si>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</si>
  <si>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</si>
  <si>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</si>
  <si>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</si>
  <si>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</si>
  <si>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</si>
  <si>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</si>
  <si>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</si>
  <si>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</si>
  <si>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</si>
  <si>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</si>
  <si>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</si>
  <si>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</si>
  <si>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</si>
  <si>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</si>
  <si>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</si>
  <si>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</si>
  <si>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</si>
  <si>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</si>
  <si>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</si>
  <si>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</si>
  <si>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</si>
  <si>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</si>
  <si>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</si>
  <si>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</si>
  <si>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</si>
  <si>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</si>
  <si>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</si>
  <si>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</si>
  <si>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</si>
  <si>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</si>
  <si>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</si>
  <si>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</si>
  <si>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</si>
  <si>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</si>
  <si>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</si>
  <si>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</si>
  <si>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</si>
  <si>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</si>
  <si>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</si>
  <si>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</si>
  <si>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</si>
  <si>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</si>
  <si>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</si>
  <si>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</si>
  <si>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</si>
  <si>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</si>
  <si>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</si>
  <si>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</si>
  <si>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</si>
  <si>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</si>
  <si>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</si>
  <si>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</si>
  <si>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</si>
  <si>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</si>
  <si>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</si>
  <si>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</si>
  <si>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</si>
  <si>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</si>
  <si>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</si>
  <si>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</si>
  <si>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上島町</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</si>
  <si>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</si>
  <si>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</si>
  <si>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</si>
  <si>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</si>
  <si>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</si>
  <si>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</si>
  <si>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</si>
  <si>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</si>
  <si>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</si>
  <si>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</si>
  <si>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</si>
  <si>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</si>
  <si>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施設の更新について耐用年数未経過のため、実施する予定はないが、将来の更新計画を検討していく必要がある。</t>
    <rPh sb="14" eb="15">
      <t>ミ</t>
    </rPh>
    <rPh sb="21" eb="23">
      <t>ジッシ</t>
    </rPh>
    <rPh sb="25" eb="27">
      <t>ヨテイ</t>
    </rPh>
    <rPh sb="37" eb="39">
      <t>ケイカク</t>
    </rPh>
    <rPh sb="40" eb="42">
      <t>ケントウ</t>
    </rPh>
    <phoneticPr fontId="4"/>
  </si>
  <si>
    <t>　浄化槽事業については、公共下水道や農業集落排水事業に比べて少人数世帯が多く、工場などの大口使用者が少ないため、料金収入の増加も見込めない状況である。整備事業についても平成20年度に終了しており、水洗化率も93.79％と高水準を維持している。収益的収支については、大部分を一般会計からの繰入金に頼っている状況であるため、料金改定の検討、経費削減と未接続世帯減少に向けて取り組んでいきたい。</t>
    <phoneticPr fontId="4"/>
  </si>
  <si>
    <t>　上島町浄化槽事業の経営比較分析については、会計規模が小さいため収支の影響を受けやすいことを前提に分析していく。
　①収益的収支比率については、85.74％と前年度に比べ4.56％低下している。これは、総収益の減少が大きな要因といえる。総費用、公債費は減少しているが、それ以上に総収益の減少率も大きいため全体では減少となっている。
　②累積欠損金比率と③流動比率については、法非適用企業あるため該当しない。
　④企業債残高対事業規模比率については、全国や類似団体の平均値と比べると良好な値であり、今後も年次償還に併せて減少予定である。
　⑤経費回収率については、全国や類似団体の平均値に比べ低い値となっている。これは浄化槽の設置数に併せた保守点検費用がかかる割に、料金収入が伴っていないためだと考える。上島町の場合、公共下水道や農業集落排水区域外を浄化槽区域として整備しているため、工場などの大口使用者が少ないことが主な原因と考える。
　⑥汚水処理原価については、423.40円と前年度に比べ18.57円低下しているが、①と同様に一時的に費用が減少したためである。
　⑦施設利用率については63.75％と全国や類似団体の平均値より高くなったが、人口が減少し、浄化槽が遊休状態にならないように注意していきたい。
　⑧水洗化率については、94.33％と高水準を維持しているため、今後も未接続減少に向けて取り組んでいきたい。</t>
    <rPh sb="90" eb="91">
      <t>テイ</t>
    </rPh>
    <rPh sb="91" eb="92">
      <t>シタ</t>
    </rPh>
    <rPh sb="101" eb="104">
      <t>ソウシュウエキ</t>
    </rPh>
    <rPh sb="105" eb="107">
      <t>ゲンショウ</t>
    </rPh>
    <rPh sb="108" eb="109">
      <t>オオ</t>
    </rPh>
    <rPh sb="111" eb="113">
      <t>ヨウイン</t>
    </rPh>
    <rPh sb="118" eb="121">
      <t>ソウヒヨウ</t>
    </rPh>
    <rPh sb="122" eb="125">
      <t>コウサイヒ</t>
    </rPh>
    <rPh sb="126" eb="128">
      <t>ゲンショウ</t>
    </rPh>
    <rPh sb="136" eb="138">
      <t>イジョウ</t>
    </rPh>
    <rPh sb="139" eb="140">
      <t>ソウ</t>
    </rPh>
    <rPh sb="140" eb="142">
      <t>シュウエキ</t>
    </rPh>
    <rPh sb="143" eb="145">
      <t>ゲンショウ</t>
    </rPh>
    <rPh sb="145" eb="146">
      <t>リツ</t>
    </rPh>
    <rPh sb="147" eb="148">
      <t>オオ</t>
    </rPh>
    <rPh sb="152" eb="154">
      <t>ゼンタイ</t>
    </rPh>
    <rPh sb="156" eb="158">
      <t>ゲンショウ</t>
    </rPh>
    <rPh sb="515" eb="516">
      <t>タカ</t>
    </rPh>
    <rPh sb="522" eb="524">
      <t>ジンコウ</t>
    </rPh>
    <rPh sb="525" eb="527">
      <t>ゲンショウ</t>
    </rPh>
    <rPh sb="529" eb="532">
      <t>ジョウカソウ</t>
    </rPh>
    <rPh sb="533" eb="535">
      <t>ユウキュウ</t>
    </rPh>
    <rPh sb="535" eb="537">
      <t>ジョウタイ</t>
    </rPh>
    <rPh sb="545" eb="547">
      <t>チュウイ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</si>
</sst>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632-4ADF-9145-32AC80254749}"/>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632-4ADF-9145-32AC80254749}"/>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48.11</c:v>
                </c:pt>
                <c:pt idx="1">
                  <c:v>48.86</c:v>
                </c:pt>
                <c:pt idx="2">
                  <c:v>43.33</c:v>
                </c:pt>
                <c:pt idx="3">
                  <c:v>60</c:v>
                </c:pt>
                <c:pt idx="4">
                  <c:v>63.75</c:v>
                </c:pt>
              </c:numCache>
            </c:numRef>
          </c:val>
          <c:extLst>
            <c:ext xmlns:c16="http://schemas.microsoft.com/office/drawing/2014/chart" uri="{C3380CC4-5D6E-409C-BE32-E72D297353CC}">
              <c16:uniqueId val="{00000000-C9D4-4CCC-B452-E29134DBFD17}"/>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59.08</c:v>
                </c:pt>
                <c:pt idx="1">
                  <c:v>58.25</c:v>
                </c:pt>
                <c:pt idx="2">
                  <c:v>61.55</c:v>
                </c:pt>
                <c:pt idx="3">
                  <c:v>61.79</c:v>
                </c:pt>
                <c:pt idx="4">
                  <c:v>59.94</c:v>
                </c:pt>
              </c:numCache>
            </c:numRef>
          </c:val>
          <c:smooth val="0"/>
          <c:extLst>
            <c:ext xmlns:c16="http://schemas.microsoft.com/office/drawing/2014/chart" uri="{C3380CC4-5D6E-409C-BE32-E72D297353CC}">
              <c16:uniqueId val="{00000001-C9D4-4CCC-B452-E29134DBFD17}"/>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92.77</c:v>
                </c:pt>
                <c:pt idx="1">
                  <c:v>92.7</c:v>
                </c:pt>
                <c:pt idx="2">
                  <c:v>94.59</c:v>
                </c:pt>
                <c:pt idx="3">
                  <c:v>93.79</c:v>
                </c:pt>
                <c:pt idx="4">
                  <c:v>94.33</c:v>
                </c:pt>
              </c:numCache>
            </c:numRef>
          </c:val>
          <c:extLst>
            <c:ext xmlns:c16="http://schemas.microsoft.com/office/drawing/2014/chart" uri="{C3380CC4-5D6E-409C-BE32-E72D297353CC}">
              <c16:uniqueId val="{00000000-91F4-465E-88F6-942F44E2371B}"/>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77.12</c:v>
                </c:pt>
                <c:pt idx="1">
                  <c:v>68.150000000000006</c:v>
                </c:pt>
                <c:pt idx="2">
                  <c:v>67.489999999999995</c:v>
                </c:pt>
                <c:pt idx="3">
                  <c:v>92.44</c:v>
                </c:pt>
                <c:pt idx="4">
                  <c:v>89.66</c:v>
                </c:pt>
              </c:numCache>
            </c:numRef>
          </c:val>
          <c:smooth val="0"/>
          <c:extLst>
            <c:ext xmlns:c16="http://schemas.microsoft.com/office/drawing/2014/chart" uri="{C3380CC4-5D6E-409C-BE32-E72D297353CC}">
              <c16:uniqueId val="{00000001-91F4-465E-88F6-942F44E2371B}"/>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73.510000000000005</c:v>
                </c:pt>
                <c:pt idx="1">
                  <c:v>75.7</c:v>
                </c:pt>
                <c:pt idx="2">
                  <c:v>83.62</c:v>
                </c:pt>
                <c:pt idx="3">
                  <c:v>90.3</c:v>
                </c:pt>
                <c:pt idx="4">
                  <c:v>85.74</c:v>
                </c:pt>
              </c:numCache>
            </c:numRef>
          </c:val>
          <c:extLst>
            <c:ext xmlns:c16="http://schemas.microsoft.com/office/drawing/2014/chart" uri="{C3380CC4-5D6E-409C-BE32-E72D297353CC}">
              <c16:uniqueId val="{00000000-4E75-4DA6-8BCB-6CE494B06560}"/>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E75-4DA6-8BCB-6CE494B06560}"/>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BF6-4FA5-94EA-468EFD194082}"/>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BF6-4FA5-94EA-468EFD194082}"/>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158-4AD3-8C32-69311186C04B}"/>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158-4AD3-8C32-69311186C04B}"/>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A37-4E5D-B99D-9B631D14A9FE}"/>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A37-4E5D-B99D-9B631D14A9FE}"/>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E0D-46E2-A9A7-84782809B10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E0D-46E2-A9A7-84782809B104}"/>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formatCode="#,##0.00;&quot;△&quot;#,##0.00">
                  <c:v>0</c:v>
                </c:pt>
                <c:pt idx="1">
                  <c:v>48.24</c:v>
                </c:pt>
                <c:pt idx="2">
                  <c:v>30.07</c:v>
                </c:pt>
                <c:pt idx="3">
                  <c:v>18.690000000000001</c:v>
                </c:pt>
                <c:pt idx="4">
                  <c:v>9.8000000000000007</c:v>
                </c:pt>
              </c:numCache>
            </c:numRef>
          </c:val>
          <c:extLst>
            <c:ext xmlns:c16="http://schemas.microsoft.com/office/drawing/2014/chart" uri="{C3380CC4-5D6E-409C-BE32-E72D297353CC}">
              <c16:uniqueId val="{00000000-ADC2-49C4-B664-F770B49CF292}"/>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416.91</c:v>
                </c:pt>
                <c:pt idx="1">
                  <c:v>392.19</c:v>
                </c:pt>
                <c:pt idx="2">
                  <c:v>413.5</c:v>
                </c:pt>
                <c:pt idx="3">
                  <c:v>244.85</c:v>
                </c:pt>
                <c:pt idx="4">
                  <c:v>296.89</c:v>
                </c:pt>
              </c:numCache>
            </c:numRef>
          </c:val>
          <c:smooth val="0"/>
          <c:extLst>
            <c:ext xmlns:c16="http://schemas.microsoft.com/office/drawing/2014/chart" uri="{C3380CC4-5D6E-409C-BE32-E72D297353CC}">
              <c16:uniqueId val="{00000001-ADC2-49C4-B664-F770B49CF292}"/>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23.2</c:v>
                </c:pt>
                <c:pt idx="1">
                  <c:v>21.15</c:v>
                </c:pt>
                <c:pt idx="2">
                  <c:v>17.420000000000002</c:v>
                </c:pt>
                <c:pt idx="3">
                  <c:v>18.600000000000001</c:v>
                </c:pt>
                <c:pt idx="4">
                  <c:v>19.02</c:v>
                </c:pt>
              </c:numCache>
            </c:numRef>
          </c:val>
          <c:extLst>
            <c:ext xmlns:c16="http://schemas.microsoft.com/office/drawing/2014/chart" uri="{C3380CC4-5D6E-409C-BE32-E72D297353CC}">
              <c16:uniqueId val="{00000000-BA93-45E9-A633-7650838959F6}"/>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57.93</c:v>
                </c:pt>
                <c:pt idx="1">
                  <c:v>57.03</c:v>
                </c:pt>
                <c:pt idx="2">
                  <c:v>55.84</c:v>
                </c:pt>
                <c:pt idx="3">
                  <c:v>64.78</c:v>
                </c:pt>
                <c:pt idx="4">
                  <c:v>63.06</c:v>
                </c:pt>
              </c:numCache>
            </c:numRef>
          </c:val>
          <c:smooth val="0"/>
          <c:extLst>
            <c:ext xmlns:c16="http://schemas.microsoft.com/office/drawing/2014/chart" uri="{C3380CC4-5D6E-409C-BE32-E72D297353CC}">
              <c16:uniqueId val="{00000001-BA93-45E9-A633-7650838959F6}"/>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448.58</c:v>
                </c:pt>
                <c:pt idx="1">
                  <c:v>508.93</c:v>
                </c:pt>
                <c:pt idx="2">
                  <c:v>633.87</c:v>
                </c:pt>
                <c:pt idx="3">
                  <c:v>441.97</c:v>
                </c:pt>
                <c:pt idx="4">
                  <c:v>423.4</c:v>
                </c:pt>
              </c:numCache>
            </c:numRef>
          </c:val>
          <c:extLst>
            <c:ext xmlns:c16="http://schemas.microsoft.com/office/drawing/2014/chart" uri="{C3380CC4-5D6E-409C-BE32-E72D297353CC}">
              <c16:uniqueId val="{00000000-F95C-4A28-A593-A02867204503}"/>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276.93</c:v>
                </c:pt>
                <c:pt idx="1">
                  <c:v>283.73</c:v>
                </c:pt>
                <c:pt idx="2">
                  <c:v>287.57</c:v>
                </c:pt>
                <c:pt idx="3">
                  <c:v>250.21</c:v>
                </c:pt>
                <c:pt idx="4">
                  <c:v>264.77</c:v>
                </c:pt>
              </c:numCache>
            </c:numRef>
          </c:val>
          <c:smooth val="0"/>
          <c:extLst>
            <c:ext xmlns:c16="http://schemas.microsoft.com/office/drawing/2014/chart" uri="{C3380CC4-5D6E-409C-BE32-E72D297353CC}">
              <c16:uniqueId val="{00000001-F95C-4A28-A593-A02867204503}"/>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【325.02】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【270.94】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愛媛県　上島町</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0" t="s">
        <v>1</v>
      </c>
      <c r="C7" s="70"/>
      <c r="D7" s="70"/>
      <c r="E7" s="70"/>
      <c r="F7" s="70"/>
      <c r="G7" s="70"/>
      <c r="H7" s="70"/>
      <c r="I7" s="70" t="s">
        <v>2</v>
      </c>
      <c r="J7" s="70"/>
      <c r="K7" s="70"/>
      <c r="L7" s="70"/>
      <c r="M7" s="70"/>
      <c r="N7" s="70"/>
      <c r="O7" s="70"/>
      <c r="P7" s="70" t="s">
        <v>3</v>
      </c>
      <c r="Q7" s="70"/>
      <c r="R7" s="70"/>
      <c r="S7" s="70"/>
      <c r="T7" s="70"/>
      <c r="U7" s="70"/>
      <c r="V7" s="70"/>
      <c r="W7" s="70" t="s">
        <v>4</v>
      </c>
      <c r="X7" s="70"/>
      <c r="Y7" s="70"/>
      <c r="Z7" s="70"/>
      <c r="AA7" s="70"/>
      <c r="AB7" s="70"/>
      <c r="AC7" s="70"/>
      <c r="AD7" s="70" t="s">
        <v>5</v>
      </c>
      <c r="AE7" s="70"/>
      <c r="AF7" s="70"/>
      <c r="AG7" s="70"/>
      <c r="AH7" s="70"/>
      <c r="AI7" s="70"/>
      <c r="AJ7" s="70"/>
      <c r="AK7" s="3"/>
      <c r="AL7" s="70" t="s">
        <v>6</v>
      </c>
      <c r="AM7" s="70"/>
      <c r="AN7" s="70"/>
      <c r="AO7" s="70"/>
      <c r="AP7" s="70"/>
      <c r="AQ7" s="70"/>
      <c r="AR7" s="70"/>
      <c r="AS7" s="70"/>
      <c r="AT7" s="70" t="s">
        <v>7</v>
      </c>
      <c r="AU7" s="70"/>
      <c r="AV7" s="70"/>
      <c r="AW7" s="70"/>
      <c r="AX7" s="70"/>
      <c r="AY7" s="70"/>
      <c r="AZ7" s="70"/>
      <c r="BA7" s="70"/>
      <c r="BB7" s="70" t="s">
        <v>8</v>
      </c>
      <c r="BC7" s="70"/>
      <c r="BD7" s="70"/>
      <c r="BE7" s="70"/>
      <c r="BF7" s="70"/>
      <c r="BG7" s="70"/>
      <c r="BH7" s="70"/>
      <c r="BI7" s="70"/>
      <c r="BJ7" s="3"/>
      <c r="BK7" s="3"/>
      <c r="BL7" s="4" t="s">
        <v>9</v>
      </c>
      <c r="BM7" s="5"/>
      <c r="BN7" s="5"/>
      <c r="BO7" s="5"/>
      <c r="BP7" s="5"/>
      <c r="BQ7" s="5"/>
      <c r="BR7" s="5"/>
      <c r="BS7" s="5"/>
      <c r="BT7" s="5"/>
      <c r="BU7" s="5"/>
      <c r="BV7" s="5"/>
      <c r="BW7" s="5"/>
      <c r="BX7" s="5"/>
      <c r="BY7" s="6"/>
    </row>
    <row r="8" spans="1:78" ht="18.75" customHeight="1" x14ac:dyDescent="0.15">
      <c r="A8" s="2"/>
      <c r="B8" s="77" t="str">
        <f>データ!I6</f>
        <v>法非適用</v>
      </c>
      <c r="C8" s="77"/>
      <c r="D8" s="77"/>
      <c r="E8" s="77"/>
      <c r="F8" s="77"/>
      <c r="G8" s="77"/>
      <c r="H8" s="77"/>
      <c r="I8" s="77" t="str">
        <f>データ!J6</f>
        <v>下水道事業</v>
      </c>
      <c r="J8" s="77"/>
      <c r="K8" s="77"/>
      <c r="L8" s="77"/>
      <c r="M8" s="77"/>
      <c r="N8" s="77"/>
      <c r="O8" s="77"/>
      <c r="P8" s="77" t="str">
        <f>データ!K6</f>
        <v>特定地域生活排水処理</v>
      </c>
      <c r="Q8" s="77"/>
      <c r="R8" s="77"/>
      <c r="S8" s="77"/>
      <c r="T8" s="77"/>
      <c r="U8" s="77"/>
      <c r="V8" s="77"/>
      <c r="W8" s="77" t="str">
        <f>データ!L6</f>
        <v>K2</v>
      </c>
      <c r="X8" s="77"/>
      <c r="Y8" s="77"/>
      <c r="Z8" s="77"/>
      <c r="AA8" s="77"/>
      <c r="AB8" s="77"/>
      <c r="AC8" s="77"/>
      <c r="AD8" s="78" t="str">
        <f>データ!$M$6</f>
        <v>非設置</v>
      </c>
      <c r="AE8" s="78"/>
      <c r="AF8" s="78"/>
      <c r="AG8" s="78"/>
      <c r="AH8" s="78"/>
      <c r="AI8" s="78"/>
      <c r="AJ8" s="78"/>
      <c r="AK8" s="3"/>
      <c r="AL8" s="74">
        <f>データ!S6</f>
        <v>6903</v>
      </c>
      <c r="AM8" s="74"/>
      <c r="AN8" s="74"/>
      <c r="AO8" s="74"/>
      <c r="AP8" s="74"/>
      <c r="AQ8" s="74"/>
      <c r="AR8" s="74"/>
      <c r="AS8" s="74"/>
      <c r="AT8" s="73">
        <f>データ!T6</f>
        <v>30.38</v>
      </c>
      <c r="AU8" s="73"/>
      <c r="AV8" s="73"/>
      <c r="AW8" s="73"/>
      <c r="AX8" s="73"/>
      <c r="AY8" s="73"/>
      <c r="AZ8" s="73"/>
      <c r="BA8" s="73"/>
      <c r="BB8" s="73">
        <f>データ!U6</f>
        <v>227.22</v>
      </c>
      <c r="BC8" s="73"/>
      <c r="BD8" s="73"/>
      <c r="BE8" s="73"/>
      <c r="BF8" s="73"/>
      <c r="BG8" s="73"/>
      <c r="BH8" s="73"/>
      <c r="BI8" s="73"/>
      <c r="BJ8" s="3"/>
      <c r="BK8" s="3"/>
      <c r="BL8" s="75" t="s">
        <v>10</v>
      </c>
      <c r="BM8" s="76"/>
      <c r="BN8" s="7" t="s">
        <v>11</v>
      </c>
      <c r="BO8" s="8"/>
      <c r="BP8" s="8"/>
      <c r="BQ8" s="8"/>
      <c r="BR8" s="8"/>
      <c r="BS8" s="8"/>
      <c r="BT8" s="8"/>
      <c r="BU8" s="8"/>
      <c r="BV8" s="8"/>
      <c r="BW8" s="8"/>
      <c r="BX8" s="8"/>
      <c r="BY8" s="9"/>
    </row>
    <row r="9" spans="1:78" ht="18.75" customHeight="1" x14ac:dyDescent="0.15">
      <c r="A9" s="2"/>
      <c r="B9" s="70" t="s">
        <v>12</v>
      </c>
      <c r="C9" s="70"/>
      <c r="D9" s="70"/>
      <c r="E9" s="70"/>
      <c r="F9" s="70"/>
      <c r="G9" s="70"/>
      <c r="H9" s="70"/>
      <c r="I9" s="70" t="s">
        <v>13</v>
      </c>
      <c r="J9" s="70"/>
      <c r="K9" s="70"/>
      <c r="L9" s="70"/>
      <c r="M9" s="70"/>
      <c r="N9" s="70"/>
      <c r="O9" s="70"/>
      <c r="P9" s="70" t="s">
        <v>14</v>
      </c>
      <c r="Q9" s="70"/>
      <c r="R9" s="70"/>
      <c r="S9" s="70"/>
      <c r="T9" s="70"/>
      <c r="U9" s="70"/>
      <c r="V9" s="70"/>
      <c r="W9" s="70" t="s">
        <v>15</v>
      </c>
      <c r="X9" s="70"/>
      <c r="Y9" s="70"/>
      <c r="Z9" s="70"/>
      <c r="AA9" s="70"/>
      <c r="AB9" s="70"/>
      <c r="AC9" s="70"/>
      <c r="AD9" s="70" t="s">
        <v>16</v>
      </c>
      <c r="AE9" s="70"/>
      <c r="AF9" s="70"/>
      <c r="AG9" s="70"/>
      <c r="AH9" s="70"/>
      <c r="AI9" s="70"/>
      <c r="AJ9" s="70"/>
      <c r="AK9" s="3"/>
      <c r="AL9" s="70" t="s">
        <v>17</v>
      </c>
      <c r="AM9" s="70"/>
      <c r="AN9" s="70"/>
      <c r="AO9" s="70"/>
      <c r="AP9" s="70"/>
      <c r="AQ9" s="70"/>
      <c r="AR9" s="70"/>
      <c r="AS9" s="70"/>
      <c r="AT9" s="70" t="s">
        <v>18</v>
      </c>
      <c r="AU9" s="70"/>
      <c r="AV9" s="70"/>
      <c r="AW9" s="70"/>
      <c r="AX9" s="70"/>
      <c r="AY9" s="70"/>
      <c r="AZ9" s="70"/>
      <c r="BA9" s="70"/>
      <c r="BB9" s="70" t="s">
        <v>19</v>
      </c>
      <c r="BC9" s="70"/>
      <c r="BD9" s="70"/>
      <c r="BE9" s="70"/>
      <c r="BF9" s="70"/>
      <c r="BG9" s="70"/>
      <c r="BH9" s="70"/>
      <c r="BI9" s="70"/>
      <c r="BJ9" s="3"/>
      <c r="BK9" s="3"/>
      <c r="BL9" s="71" t="s">
        <v>20</v>
      </c>
      <c r="BM9" s="72"/>
      <c r="BN9" s="10" t="s">
        <v>21</v>
      </c>
      <c r="BO9" s="11"/>
      <c r="BP9" s="11"/>
      <c r="BQ9" s="11"/>
      <c r="BR9" s="11"/>
      <c r="BS9" s="11"/>
      <c r="BT9" s="11"/>
      <c r="BU9" s="11"/>
      <c r="BV9" s="11"/>
      <c r="BW9" s="11"/>
      <c r="BX9" s="11"/>
      <c r="BY9" s="12"/>
    </row>
    <row r="10" spans="1:78" ht="18.75" customHeight="1" x14ac:dyDescent="0.15">
      <c r="A10" s="2"/>
      <c r="B10" s="73" t="str">
        <f>データ!N6</f>
        <v>-</v>
      </c>
      <c r="C10" s="73"/>
      <c r="D10" s="73"/>
      <c r="E10" s="73"/>
      <c r="F10" s="73"/>
      <c r="G10" s="73"/>
      <c r="H10" s="73"/>
      <c r="I10" s="73" t="str">
        <f>データ!O6</f>
        <v>該当数値なし</v>
      </c>
      <c r="J10" s="73"/>
      <c r="K10" s="73"/>
      <c r="L10" s="73"/>
      <c r="M10" s="73"/>
      <c r="N10" s="73"/>
      <c r="O10" s="73"/>
      <c r="P10" s="73">
        <f>データ!P6</f>
        <v>5.18</v>
      </c>
      <c r="Q10" s="73"/>
      <c r="R10" s="73"/>
      <c r="S10" s="73"/>
      <c r="T10" s="73"/>
      <c r="U10" s="73"/>
      <c r="V10" s="73"/>
      <c r="W10" s="73">
        <f>データ!Q6</f>
        <v>100</v>
      </c>
      <c r="X10" s="73"/>
      <c r="Y10" s="73"/>
      <c r="Z10" s="73"/>
      <c r="AA10" s="73"/>
      <c r="AB10" s="73"/>
      <c r="AC10" s="73"/>
      <c r="AD10" s="74">
        <f>データ!R6</f>
        <v>2160</v>
      </c>
      <c r="AE10" s="74"/>
      <c r="AF10" s="74"/>
      <c r="AG10" s="74"/>
      <c r="AH10" s="74"/>
      <c r="AI10" s="74"/>
      <c r="AJ10" s="74"/>
      <c r="AK10" s="2"/>
      <c r="AL10" s="74">
        <f>データ!V6</f>
        <v>353</v>
      </c>
      <c r="AM10" s="74"/>
      <c r="AN10" s="74"/>
      <c r="AO10" s="74"/>
      <c r="AP10" s="74"/>
      <c r="AQ10" s="74"/>
      <c r="AR10" s="74"/>
      <c r="AS10" s="74"/>
      <c r="AT10" s="73">
        <f>データ!W6</f>
        <v>21.3</v>
      </c>
      <c r="AU10" s="73"/>
      <c r="AV10" s="73"/>
      <c r="AW10" s="73"/>
      <c r="AX10" s="73"/>
      <c r="AY10" s="73"/>
      <c r="AZ10" s="73"/>
      <c r="BA10" s="73"/>
      <c r="BB10" s="73">
        <f>データ!X6</f>
        <v>16.57</v>
      </c>
      <c r="BC10" s="73"/>
      <c r="BD10" s="73"/>
      <c r="BE10" s="73"/>
      <c r="BF10" s="73"/>
      <c r="BG10" s="73"/>
      <c r="BH10" s="73"/>
      <c r="BI10" s="73"/>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4" t="s">
        <v>111</v>
      </c>
      <c r="BM16" s="65"/>
      <c r="BN16" s="65"/>
      <c r="BO16" s="65"/>
      <c r="BP16" s="65"/>
      <c r="BQ16" s="65"/>
      <c r="BR16" s="65"/>
      <c r="BS16" s="65"/>
      <c r="BT16" s="65"/>
      <c r="BU16" s="65"/>
      <c r="BV16" s="65"/>
      <c r="BW16" s="65"/>
      <c r="BX16" s="65"/>
      <c r="BY16" s="65"/>
      <c r="BZ16" s="6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4"/>
      <c r="BM17" s="65"/>
      <c r="BN17" s="65"/>
      <c r="BO17" s="65"/>
      <c r="BP17" s="65"/>
      <c r="BQ17" s="65"/>
      <c r="BR17" s="65"/>
      <c r="BS17" s="65"/>
      <c r="BT17" s="65"/>
      <c r="BU17" s="65"/>
      <c r="BV17" s="65"/>
      <c r="BW17" s="65"/>
      <c r="BX17" s="65"/>
      <c r="BY17" s="65"/>
      <c r="BZ17" s="6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4"/>
      <c r="BM18" s="65"/>
      <c r="BN18" s="65"/>
      <c r="BO18" s="65"/>
      <c r="BP18" s="65"/>
      <c r="BQ18" s="65"/>
      <c r="BR18" s="65"/>
      <c r="BS18" s="65"/>
      <c r="BT18" s="65"/>
      <c r="BU18" s="65"/>
      <c r="BV18" s="65"/>
      <c r="BW18" s="65"/>
      <c r="BX18" s="65"/>
      <c r="BY18" s="65"/>
      <c r="BZ18" s="6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4"/>
      <c r="BM19" s="65"/>
      <c r="BN19" s="65"/>
      <c r="BO19" s="65"/>
      <c r="BP19" s="65"/>
      <c r="BQ19" s="65"/>
      <c r="BR19" s="65"/>
      <c r="BS19" s="65"/>
      <c r="BT19" s="65"/>
      <c r="BU19" s="65"/>
      <c r="BV19" s="65"/>
      <c r="BW19" s="65"/>
      <c r="BX19" s="65"/>
      <c r="BY19" s="65"/>
      <c r="BZ19" s="6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4"/>
      <c r="BM20" s="65"/>
      <c r="BN20" s="65"/>
      <c r="BO20" s="65"/>
      <c r="BP20" s="65"/>
      <c r="BQ20" s="65"/>
      <c r="BR20" s="65"/>
      <c r="BS20" s="65"/>
      <c r="BT20" s="65"/>
      <c r="BU20" s="65"/>
      <c r="BV20" s="65"/>
      <c r="BW20" s="65"/>
      <c r="BX20" s="65"/>
      <c r="BY20" s="65"/>
      <c r="BZ20" s="6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4"/>
      <c r="BM21" s="65"/>
      <c r="BN21" s="65"/>
      <c r="BO21" s="65"/>
      <c r="BP21" s="65"/>
      <c r="BQ21" s="65"/>
      <c r="BR21" s="65"/>
      <c r="BS21" s="65"/>
      <c r="BT21" s="65"/>
      <c r="BU21" s="65"/>
      <c r="BV21" s="65"/>
      <c r="BW21" s="65"/>
      <c r="BX21" s="65"/>
      <c r="BY21" s="65"/>
      <c r="BZ21" s="6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4"/>
      <c r="BM22" s="65"/>
      <c r="BN22" s="65"/>
      <c r="BO22" s="65"/>
      <c r="BP22" s="65"/>
      <c r="BQ22" s="65"/>
      <c r="BR22" s="65"/>
      <c r="BS22" s="65"/>
      <c r="BT22" s="65"/>
      <c r="BU22" s="65"/>
      <c r="BV22" s="65"/>
      <c r="BW22" s="65"/>
      <c r="BX22" s="65"/>
      <c r="BY22" s="65"/>
      <c r="BZ22" s="6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4"/>
      <c r="BM23" s="65"/>
      <c r="BN23" s="65"/>
      <c r="BO23" s="65"/>
      <c r="BP23" s="65"/>
      <c r="BQ23" s="65"/>
      <c r="BR23" s="65"/>
      <c r="BS23" s="65"/>
      <c r="BT23" s="65"/>
      <c r="BU23" s="65"/>
      <c r="BV23" s="65"/>
      <c r="BW23" s="65"/>
      <c r="BX23" s="65"/>
      <c r="BY23" s="65"/>
      <c r="BZ23" s="6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4"/>
      <c r="BM24" s="65"/>
      <c r="BN24" s="65"/>
      <c r="BO24" s="65"/>
      <c r="BP24" s="65"/>
      <c r="BQ24" s="65"/>
      <c r="BR24" s="65"/>
      <c r="BS24" s="65"/>
      <c r="BT24" s="65"/>
      <c r="BU24" s="65"/>
      <c r="BV24" s="65"/>
      <c r="BW24" s="65"/>
      <c r="BX24" s="65"/>
      <c r="BY24" s="65"/>
      <c r="BZ24" s="6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4"/>
      <c r="BM25" s="65"/>
      <c r="BN25" s="65"/>
      <c r="BO25" s="65"/>
      <c r="BP25" s="65"/>
      <c r="BQ25" s="65"/>
      <c r="BR25" s="65"/>
      <c r="BS25" s="65"/>
      <c r="BT25" s="65"/>
      <c r="BU25" s="65"/>
      <c r="BV25" s="65"/>
      <c r="BW25" s="65"/>
      <c r="BX25" s="65"/>
      <c r="BY25" s="65"/>
      <c r="BZ25" s="6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4"/>
      <c r="BM26" s="65"/>
      <c r="BN26" s="65"/>
      <c r="BO26" s="65"/>
      <c r="BP26" s="65"/>
      <c r="BQ26" s="65"/>
      <c r="BR26" s="65"/>
      <c r="BS26" s="65"/>
      <c r="BT26" s="65"/>
      <c r="BU26" s="65"/>
      <c r="BV26" s="65"/>
      <c r="BW26" s="65"/>
      <c r="BX26" s="65"/>
      <c r="BY26" s="65"/>
      <c r="BZ26" s="6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4"/>
      <c r="BM27" s="65"/>
      <c r="BN27" s="65"/>
      <c r="BO27" s="65"/>
      <c r="BP27" s="65"/>
      <c r="BQ27" s="65"/>
      <c r="BR27" s="65"/>
      <c r="BS27" s="65"/>
      <c r="BT27" s="65"/>
      <c r="BU27" s="65"/>
      <c r="BV27" s="65"/>
      <c r="BW27" s="65"/>
      <c r="BX27" s="65"/>
      <c r="BY27" s="65"/>
      <c r="BZ27" s="6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4"/>
      <c r="BM28" s="65"/>
      <c r="BN28" s="65"/>
      <c r="BO28" s="65"/>
      <c r="BP28" s="65"/>
      <c r="BQ28" s="65"/>
      <c r="BR28" s="65"/>
      <c r="BS28" s="65"/>
      <c r="BT28" s="65"/>
      <c r="BU28" s="65"/>
      <c r="BV28" s="65"/>
      <c r="BW28" s="65"/>
      <c r="BX28" s="65"/>
      <c r="BY28" s="65"/>
      <c r="BZ28" s="6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4"/>
      <c r="BM29" s="65"/>
      <c r="BN29" s="65"/>
      <c r="BO29" s="65"/>
      <c r="BP29" s="65"/>
      <c r="BQ29" s="65"/>
      <c r="BR29" s="65"/>
      <c r="BS29" s="65"/>
      <c r="BT29" s="65"/>
      <c r="BU29" s="65"/>
      <c r="BV29" s="65"/>
      <c r="BW29" s="65"/>
      <c r="BX29" s="65"/>
      <c r="BY29" s="65"/>
      <c r="BZ29" s="6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4"/>
      <c r="BM30" s="65"/>
      <c r="BN30" s="65"/>
      <c r="BO30" s="65"/>
      <c r="BP30" s="65"/>
      <c r="BQ30" s="65"/>
      <c r="BR30" s="65"/>
      <c r="BS30" s="65"/>
      <c r="BT30" s="65"/>
      <c r="BU30" s="65"/>
      <c r="BV30" s="65"/>
      <c r="BW30" s="65"/>
      <c r="BX30" s="65"/>
      <c r="BY30" s="65"/>
      <c r="BZ30" s="6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4"/>
      <c r="BM31" s="65"/>
      <c r="BN31" s="65"/>
      <c r="BO31" s="65"/>
      <c r="BP31" s="65"/>
      <c r="BQ31" s="65"/>
      <c r="BR31" s="65"/>
      <c r="BS31" s="65"/>
      <c r="BT31" s="65"/>
      <c r="BU31" s="65"/>
      <c r="BV31" s="65"/>
      <c r="BW31" s="65"/>
      <c r="BX31" s="65"/>
      <c r="BY31" s="65"/>
      <c r="BZ31" s="6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4"/>
      <c r="BM32" s="65"/>
      <c r="BN32" s="65"/>
      <c r="BO32" s="65"/>
      <c r="BP32" s="65"/>
      <c r="BQ32" s="65"/>
      <c r="BR32" s="65"/>
      <c r="BS32" s="65"/>
      <c r="BT32" s="65"/>
      <c r="BU32" s="65"/>
      <c r="BV32" s="65"/>
      <c r="BW32" s="65"/>
      <c r="BX32" s="65"/>
      <c r="BY32" s="65"/>
      <c r="BZ32" s="6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4"/>
      <c r="BM33" s="65"/>
      <c r="BN33" s="65"/>
      <c r="BO33" s="65"/>
      <c r="BP33" s="65"/>
      <c r="BQ33" s="65"/>
      <c r="BR33" s="65"/>
      <c r="BS33" s="65"/>
      <c r="BT33" s="65"/>
      <c r="BU33" s="65"/>
      <c r="BV33" s="65"/>
      <c r="BW33" s="65"/>
      <c r="BX33" s="65"/>
      <c r="BY33" s="65"/>
      <c r="BZ33" s="6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4"/>
      <c r="BM34" s="65"/>
      <c r="BN34" s="65"/>
      <c r="BO34" s="65"/>
      <c r="BP34" s="65"/>
      <c r="BQ34" s="65"/>
      <c r="BR34" s="65"/>
      <c r="BS34" s="65"/>
      <c r="BT34" s="65"/>
      <c r="BU34" s="65"/>
      <c r="BV34" s="65"/>
      <c r="BW34" s="65"/>
      <c r="BX34" s="65"/>
      <c r="BY34" s="65"/>
      <c r="BZ34" s="6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4"/>
      <c r="BM35" s="65"/>
      <c r="BN35" s="65"/>
      <c r="BO35" s="65"/>
      <c r="BP35" s="65"/>
      <c r="BQ35" s="65"/>
      <c r="BR35" s="65"/>
      <c r="BS35" s="65"/>
      <c r="BT35" s="65"/>
      <c r="BU35" s="65"/>
      <c r="BV35" s="65"/>
      <c r="BW35" s="65"/>
      <c r="BX35" s="65"/>
      <c r="BY35" s="65"/>
      <c r="BZ35" s="6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4"/>
      <c r="BM36" s="65"/>
      <c r="BN36" s="65"/>
      <c r="BO36" s="65"/>
      <c r="BP36" s="65"/>
      <c r="BQ36" s="65"/>
      <c r="BR36" s="65"/>
      <c r="BS36" s="65"/>
      <c r="BT36" s="65"/>
      <c r="BU36" s="65"/>
      <c r="BV36" s="65"/>
      <c r="BW36" s="65"/>
      <c r="BX36" s="65"/>
      <c r="BY36" s="65"/>
      <c r="BZ36" s="6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4"/>
      <c r="BM37" s="65"/>
      <c r="BN37" s="65"/>
      <c r="BO37" s="65"/>
      <c r="BP37" s="65"/>
      <c r="BQ37" s="65"/>
      <c r="BR37" s="65"/>
      <c r="BS37" s="65"/>
      <c r="BT37" s="65"/>
      <c r="BU37" s="65"/>
      <c r="BV37" s="65"/>
      <c r="BW37" s="65"/>
      <c r="BX37" s="65"/>
      <c r="BY37" s="65"/>
      <c r="BZ37" s="6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4"/>
      <c r="BM38" s="65"/>
      <c r="BN38" s="65"/>
      <c r="BO38" s="65"/>
      <c r="BP38" s="65"/>
      <c r="BQ38" s="65"/>
      <c r="BR38" s="65"/>
      <c r="BS38" s="65"/>
      <c r="BT38" s="65"/>
      <c r="BU38" s="65"/>
      <c r="BV38" s="65"/>
      <c r="BW38" s="65"/>
      <c r="BX38" s="65"/>
      <c r="BY38" s="65"/>
      <c r="BZ38" s="6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4"/>
      <c r="BM39" s="65"/>
      <c r="BN39" s="65"/>
      <c r="BO39" s="65"/>
      <c r="BP39" s="65"/>
      <c r="BQ39" s="65"/>
      <c r="BR39" s="65"/>
      <c r="BS39" s="65"/>
      <c r="BT39" s="65"/>
      <c r="BU39" s="65"/>
      <c r="BV39" s="65"/>
      <c r="BW39" s="65"/>
      <c r="BX39" s="65"/>
      <c r="BY39" s="65"/>
      <c r="BZ39" s="6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4"/>
      <c r="BM40" s="65"/>
      <c r="BN40" s="65"/>
      <c r="BO40" s="65"/>
      <c r="BP40" s="65"/>
      <c r="BQ40" s="65"/>
      <c r="BR40" s="65"/>
      <c r="BS40" s="65"/>
      <c r="BT40" s="65"/>
      <c r="BU40" s="65"/>
      <c r="BV40" s="65"/>
      <c r="BW40" s="65"/>
      <c r="BX40" s="65"/>
      <c r="BY40" s="65"/>
      <c r="BZ40" s="6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4"/>
      <c r="BM41" s="65"/>
      <c r="BN41" s="65"/>
      <c r="BO41" s="65"/>
      <c r="BP41" s="65"/>
      <c r="BQ41" s="65"/>
      <c r="BR41" s="65"/>
      <c r="BS41" s="65"/>
      <c r="BT41" s="65"/>
      <c r="BU41" s="65"/>
      <c r="BV41" s="65"/>
      <c r="BW41" s="65"/>
      <c r="BX41" s="65"/>
      <c r="BY41" s="65"/>
      <c r="BZ41" s="6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4"/>
      <c r="BM42" s="65"/>
      <c r="BN42" s="65"/>
      <c r="BO42" s="65"/>
      <c r="BP42" s="65"/>
      <c r="BQ42" s="65"/>
      <c r="BR42" s="65"/>
      <c r="BS42" s="65"/>
      <c r="BT42" s="65"/>
      <c r="BU42" s="65"/>
      <c r="BV42" s="65"/>
      <c r="BW42" s="65"/>
      <c r="BX42" s="65"/>
      <c r="BY42" s="65"/>
      <c r="BZ42" s="6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4"/>
      <c r="BM43" s="65"/>
      <c r="BN43" s="65"/>
      <c r="BO43" s="65"/>
      <c r="BP43" s="65"/>
      <c r="BQ43" s="65"/>
      <c r="BR43" s="65"/>
      <c r="BS43" s="65"/>
      <c r="BT43" s="65"/>
      <c r="BU43" s="65"/>
      <c r="BV43" s="65"/>
      <c r="BW43" s="65"/>
      <c r="BX43" s="65"/>
      <c r="BY43" s="65"/>
      <c r="BZ43" s="6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7"/>
      <c r="BM44" s="68"/>
      <c r="BN44" s="68"/>
      <c r="BO44" s="68"/>
      <c r="BP44" s="68"/>
      <c r="BQ44" s="68"/>
      <c r="BR44" s="68"/>
      <c r="BS44" s="68"/>
      <c r="BT44" s="68"/>
      <c r="BU44" s="68"/>
      <c r="BV44" s="68"/>
      <c r="BW44" s="68"/>
      <c r="BX44" s="68"/>
      <c r="BY44" s="68"/>
      <c r="BZ44" s="6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109</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110</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【325.02】</v>
      </c>
      <c r="I86" s="26" t="str">
        <f>データ!CA6</f>
        <v>【60.61】</v>
      </c>
      <c r="J86" s="26" t="str">
        <f>データ!CL6</f>
        <v>【270.94】</v>
      </c>
      <c r="K86" s="26" t="str">
        <f>データ!CW6</f>
        <v>【57.80】</v>
      </c>
      <c r="L86" s="26" t="str">
        <f>データ!DH6</f>
        <v>【78.90】</v>
      </c>
      <c r="M86" s="26" t="s">
        <v>43</v>
      </c>
      <c r="N86" s="26" t="s">
        <v>43</v>
      </c>
      <c r="O86" s="26" t="str">
        <f>データ!EO6</f>
        <v>【-】</v>
      </c>
    </row>
  </sheetData>
  <sheetProtection algorithmName="SHA-512" hashValue="C36+pxRju6mvJw39ZZ2v+epFelpZicoBwi07wKgcXKfyJUfqWNMolCTU/Mx4kKkAicOBI1/vp2ltVyr7bCSCbA==" saltValue="nOH85veQSIuTY9fOc4RGC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82" t="s">
        <v>53</v>
      </c>
      <c r="I3" s="83"/>
      <c r="J3" s="83"/>
      <c r="K3" s="83"/>
      <c r="L3" s="83"/>
      <c r="M3" s="83"/>
      <c r="N3" s="83"/>
      <c r="O3" s="83"/>
      <c r="P3" s="83"/>
      <c r="Q3" s="83"/>
      <c r="R3" s="83"/>
      <c r="S3" s="83"/>
      <c r="T3" s="83"/>
      <c r="U3" s="83"/>
      <c r="V3" s="83"/>
      <c r="W3" s="83"/>
      <c r="X3" s="84"/>
      <c r="Y3" s="88" t="s">
        <v>54</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28</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5" x14ac:dyDescent="0.15">
      <c r="A4" s="28" t="s">
        <v>55</v>
      </c>
      <c r="B4" s="30"/>
      <c r="C4" s="30"/>
      <c r="D4" s="30"/>
      <c r="E4" s="30"/>
      <c r="F4" s="30"/>
      <c r="G4" s="30"/>
      <c r="H4" s="85"/>
      <c r="I4" s="86"/>
      <c r="J4" s="86"/>
      <c r="K4" s="86"/>
      <c r="L4" s="86"/>
      <c r="M4" s="86"/>
      <c r="N4" s="86"/>
      <c r="O4" s="86"/>
      <c r="P4" s="86"/>
      <c r="Q4" s="86"/>
      <c r="R4" s="86"/>
      <c r="S4" s="86"/>
      <c r="T4" s="86"/>
      <c r="U4" s="86"/>
      <c r="V4" s="86"/>
      <c r="W4" s="86"/>
      <c r="X4" s="87"/>
      <c r="Y4" s="81" t="s">
        <v>56</v>
      </c>
      <c r="Z4" s="81"/>
      <c r="AA4" s="81"/>
      <c r="AB4" s="81"/>
      <c r="AC4" s="81"/>
      <c r="AD4" s="81"/>
      <c r="AE4" s="81"/>
      <c r="AF4" s="81"/>
      <c r="AG4" s="81"/>
      <c r="AH4" s="81"/>
      <c r="AI4" s="81"/>
      <c r="AJ4" s="81" t="s">
        <v>57</v>
      </c>
      <c r="AK4" s="81"/>
      <c r="AL4" s="81"/>
      <c r="AM4" s="81"/>
      <c r="AN4" s="81"/>
      <c r="AO4" s="81"/>
      <c r="AP4" s="81"/>
      <c r="AQ4" s="81"/>
      <c r="AR4" s="81"/>
      <c r="AS4" s="81"/>
      <c r="AT4" s="81"/>
      <c r="AU4" s="81" t="s">
        <v>58</v>
      </c>
      <c r="AV4" s="81"/>
      <c r="AW4" s="81"/>
      <c r="AX4" s="81"/>
      <c r="AY4" s="81"/>
      <c r="AZ4" s="81"/>
      <c r="BA4" s="81"/>
      <c r="BB4" s="81"/>
      <c r="BC4" s="81"/>
      <c r="BD4" s="81"/>
      <c r="BE4" s="81"/>
      <c r="BF4" s="81" t="s">
        <v>59</v>
      </c>
      <c r="BG4" s="81"/>
      <c r="BH4" s="81"/>
      <c r="BI4" s="81"/>
      <c r="BJ4" s="81"/>
      <c r="BK4" s="81"/>
      <c r="BL4" s="81"/>
      <c r="BM4" s="81"/>
      <c r="BN4" s="81"/>
      <c r="BO4" s="81"/>
      <c r="BP4" s="81"/>
      <c r="BQ4" s="81" t="s">
        <v>60</v>
      </c>
      <c r="BR4" s="81"/>
      <c r="BS4" s="81"/>
      <c r="BT4" s="81"/>
      <c r="BU4" s="81"/>
      <c r="BV4" s="81"/>
      <c r="BW4" s="81"/>
      <c r="BX4" s="81"/>
      <c r="BY4" s="81"/>
      <c r="BZ4" s="81"/>
      <c r="CA4" s="81"/>
      <c r="CB4" s="81" t="s">
        <v>61</v>
      </c>
      <c r="CC4" s="81"/>
      <c r="CD4" s="81"/>
      <c r="CE4" s="81"/>
      <c r="CF4" s="81"/>
      <c r="CG4" s="81"/>
      <c r="CH4" s="81"/>
      <c r="CI4" s="81"/>
      <c r="CJ4" s="81"/>
      <c r="CK4" s="81"/>
      <c r="CL4" s="81"/>
      <c r="CM4" s="81" t="s">
        <v>62</v>
      </c>
      <c r="CN4" s="81"/>
      <c r="CO4" s="81"/>
      <c r="CP4" s="81"/>
      <c r="CQ4" s="81"/>
      <c r="CR4" s="81"/>
      <c r="CS4" s="81"/>
      <c r="CT4" s="81"/>
      <c r="CU4" s="81"/>
      <c r="CV4" s="81"/>
      <c r="CW4" s="81"/>
      <c r="CX4" s="81" t="s">
        <v>63</v>
      </c>
      <c r="CY4" s="81"/>
      <c r="CZ4" s="81"/>
      <c r="DA4" s="81"/>
      <c r="DB4" s="81"/>
      <c r="DC4" s="81"/>
      <c r="DD4" s="81"/>
      <c r="DE4" s="81"/>
      <c r="DF4" s="81"/>
      <c r="DG4" s="81"/>
      <c r="DH4" s="81"/>
      <c r="DI4" s="81" t="s">
        <v>64</v>
      </c>
      <c r="DJ4" s="81"/>
      <c r="DK4" s="81"/>
      <c r="DL4" s="81"/>
      <c r="DM4" s="81"/>
      <c r="DN4" s="81"/>
      <c r="DO4" s="81"/>
      <c r="DP4" s="81"/>
      <c r="DQ4" s="81"/>
      <c r="DR4" s="81"/>
      <c r="DS4" s="81"/>
      <c r="DT4" s="81" t="s">
        <v>65</v>
      </c>
      <c r="DU4" s="81"/>
      <c r="DV4" s="81"/>
      <c r="DW4" s="81"/>
      <c r="DX4" s="81"/>
      <c r="DY4" s="81"/>
      <c r="DZ4" s="81"/>
      <c r="EA4" s="81"/>
      <c r="EB4" s="81"/>
      <c r="EC4" s="81"/>
      <c r="ED4" s="81"/>
      <c r="EE4" s="81" t="s">
        <v>66</v>
      </c>
      <c r="EF4" s="81"/>
      <c r="EG4" s="81"/>
      <c r="EH4" s="81"/>
      <c r="EI4" s="81"/>
      <c r="EJ4" s="81"/>
      <c r="EK4" s="81"/>
      <c r="EL4" s="81"/>
      <c r="EM4" s="81"/>
      <c r="EN4" s="81"/>
      <c r="EO4" s="81"/>
    </row>
    <row r="5" spans="1:145"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5" s="36" customFormat="1" x14ac:dyDescent="0.15">
      <c r="A6" s="28" t="s">
        <v>95</v>
      </c>
      <c r="B6" s="33">
        <f>B7</f>
        <v>2018</v>
      </c>
      <c r="C6" s="33">
        <f t="shared" ref="C6:X6" si="3">C7</f>
        <v>383562</v>
      </c>
      <c r="D6" s="33">
        <f t="shared" si="3"/>
        <v>47</v>
      </c>
      <c r="E6" s="33">
        <f t="shared" si="3"/>
        <v>18</v>
      </c>
      <c r="F6" s="33">
        <f t="shared" si="3"/>
        <v>0</v>
      </c>
      <c r="G6" s="33">
        <f t="shared" si="3"/>
        <v>0</v>
      </c>
      <c r="H6" s="33" t="str">
        <f t="shared" si="3"/>
        <v>愛媛県　上島町</v>
      </c>
      <c r="I6" s="33" t="str">
        <f t="shared" si="3"/>
        <v>法非適用</v>
      </c>
      <c r="J6" s="33" t="str">
        <f t="shared" si="3"/>
        <v>下水道事業</v>
      </c>
      <c r="K6" s="33" t="str">
        <f t="shared" si="3"/>
        <v>特定地域生活排水処理</v>
      </c>
      <c r="L6" s="33" t="str">
        <f t="shared" si="3"/>
        <v>K2</v>
      </c>
      <c r="M6" s="33" t="str">
        <f t="shared" si="3"/>
        <v>非設置</v>
      </c>
      <c r="N6" s="34" t="str">
        <f t="shared" si="3"/>
        <v>-</v>
      </c>
      <c r="O6" s="34" t="str">
        <f t="shared" si="3"/>
        <v>該当数値なし</v>
      </c>
      <c r="P6" s="34">
        <f t="shared" si="3"/>
        <v>5.18</v>
      </c>
      <c r="Q6" s="34">
        <f t="shared" si="3"/>
        <v>100</v>
      </c>
      <c r="R6" s="34">
        <f t="shared" si="3"/>
        <v>2160</v>
      </c>
      <c r="S6" s="34">
        <f t="shared" si="3"/>
        <v>6903</v>
      </c>
      <c r="T6" s="34">
        <f t="shared" si="3"/>
        <v>30.38</v>
      </c>
      <c r="U6" s="34">
        <f t="shared" si="3"/>
        <v>227.22</v>
      </c>
      <c r="V6" s="34">
        <f t="shared" si="3"/>
        <v>353</v>
      </c>
      <c r="W6" s="34">
        <f t="shared" si="3"/>
        <v>21.3</v>
      </c>
      <c r="X6" s="34">
        <f t="shared" si="3"/>
        <v>16.57</v>
      </c>
      <c r="Y6" s="35">
        <f>IF(Y7="",NA(),Y7)</f>
        <v>73.510000000000005</v>
      </c>
      <c r="Z6" s="35">
        <f t="shared" ref="Z6:AH6" si="4">IF(Z7="",NA(),Z7)</f>
        <v>75.7</v>
      </c>
      <c r="AA6" s="35">
        <f t="shared" si="4"/>
        <v>83.62</v>
      </c>
      <c r="AB6" s="35">
        <f t="shared" si="4"/>
        <v>90.3</v>
      </c>
      <c r="AC6" s="35">
        <f t="shared" si="4"/>
        <v>85.74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5">
        <f t="shared" ref="BG6:BO6" si="7">IF(BG7="",NA(),BG7)</f>
        <v>48.24</v>
      </c>
      <c r="BH6" s="35">
        <f t="shared" si="7"/>
        <v>30.07</v>
      </c>
      <c r="BI6" s="35">
        <f t="shared" si="7"/>
        <v>18.690000000000001</v>
      </c>
      <c r="BJ6" s="35">
        <f t="shared" si="7"/>
        <v>9.8000000000000007</v>
      </c>
      <c r="BK6" s="35">
        <f t="shared" si="7"/>
        <v>416.91</v>
      </c>
      <c r="BL6" s="35">
        <f t="shared" si="7"/>
        <v>392.19</v>
      </c>
      <c r="BM6" s="35">
        <f t="shared" si="7"/>
        <v>413.5</v>
      </c>
      <c r="BN6" s="35">
        <f t="shared" si="7"/>
        <v>244.85</v>
      </c>
      <c r="BO6" s="35">
        <f t="shared" si="7"/>
        <v>296.89</v>
      </c>
      <c r="BP6" s="34" t="str">
        <f>IF(BP7="","",IF(BP7="-","【-】","【"&amp;SUBSTITUTE(TEXT(BP7,"#,##0.00"),"-","△")&amp;"】"))</f>
        <v>【325.02】</v>
      </c>
      <c r="BQ6" s="35">
        <f>IF(BQ7="",NA(),BQ7)</f>
        <v>23.2</v>
      </c>
      <c r="BR6" s="35">
        <f t="shared" ref="BR6:BZ6" si="8">IF(BR7="",NA(),BR7)</f>
        <v>21.15</v>
      </c>
      <c r="BS6" s="35">
        <f t="shared" si="8"/>
        <v>17.420000000000002</v>
      </c>
      <c r="BT6" s="35">
        <f t="shared" si="8"/>
        <v>18.600000000000001</v>
      </c>
      <c r="BU6" s="35">
        <f t="shared" si="8"/>
        <v>19.02</v>
      </c>
      <c r="BV6" s="35">
        <f t="shared" si="8"/>
        <v>57.93</v>
      </c>
      <c r="BW6" s="35">
        <f t="shared" si="8"/>
        <v>57.03</v>
      </c>
      <c r="BX6" s="35">
        <f t="shared" si="8"/>
        <v>55.84</v>
      </c>
      <c r="BY6" s="35">
        <f t="shared" si="8"/>
        <v>64.78</v>
      </c>
      <c r="BZ6" s="35">
        <f t="shared" si="8"/>
        <v>63.06</v>
      </c>
      <c r="CA6" s="34" t="str">
        <f>IF(CA7="","",IF(CA7="-","【-】","【"&amp;SUBSTITUTE(TEXT(CA7,"#,##0.00"),"-","△")&amp;"】"))</f>
        <v>【60.61】</v>
      </c>
      <c r="CB6" s="35">
        <f>IF(CB7="",NA(),CB7)</f>
        <v>448.58</v>
      </c>
      <c r="CC6" s="35">
        <f t="shared" ref="CC6:CK6" si="9">IF(CC7="",NA(),CC7)</f>
        <v>508.93</v>
      </c>
      <c r="CD6" s="35">
        <f t="shared" si="9"/>
        <v>633.87</v>
      </c>
      <c r="CE6" s="35">
        <f t="shared" si="9"/>
        <v>441.97</v>
      </c>
      <c r="CF6" s="35">
        <f t="shared" si="9"/>
        <v>423.4</v>
      </c>
      <c r="CG6" s="35">
        <f t="shared" si="9"/>
        <v>276.93</v>
      </c>
      <c r="CH6" s="35">
        <f t="shared" si="9"/>
        <v>283.73</v>
      </c>
      <c r="CI6" s="35">
        <f t="shared" si="9"/>
        <v>287.57</v>
      </c>
      <c r="CJ6" s="35">
        <f t="shared" si="9"/>
        <v>250.21</v>
      </c>
      <c r="CK6" s="35">
        <f t="shared" si="9"/>
        <v>264.77</v>
      </c>
      <c r="CL6" s="34" t="str">
        <f>IF(CL7="","",IF(CL7="-","【-】","【"&amp;SUBSTITUTE(TEXT(CL7,"#,##0.00"),"-","△")&amp;"】"))</f>
        <v>【270.94】</v>
      </c>
      <c r="CM6" s="35">
        <f>IF(CM7="",NA(),CM7)</f>
        <v>48.11</v>
      </c>
      <c r="CN6" s="35">
        <f t="shared" ref="CN6:CV6" si="10">IF(CN7="",NA(),CN7)</f>
        <v>48.86</v>
      </c>
      <c r="CO6" s="35">
        <f t="shared" si="10"/>
        <v>43.33</v>
      </c>
      <c r="CP6" s="35">
        <f t="shared" si="10"/>
        <v>60</v>
      </c>
      <c r="CQ6" s="35">
        <f t="shared" si="10"/>
        <v>63.75</v>
      </c>
      <c r="CR6" s="35">
        <f t="shared" si="10"/>
        <v>59.08</v>
      </c>
      <c r="CS6" s="35">
        <f t="shared" si="10"/>
        <v>58.25</v>
      </c>
      <c r="CT6" s="35">
        <f t="shared" si="10"/>
        <v>61.55</v>
      </c>
      <c r="CU6" s="35">
        <f t="shared" si="10"/>
        <v>61.79</v>
      </c>
      <c r="CV6" s="35">
        <f t="shared" si="10"/>
        <v>59.94</v>
      </c>
      <c r="CW6" s="34" t="str">
        <f>IF(CW7="","",IF(CW7="-","【-】","【"&amp;SUBSTITUTE(TEXT(CW7,"#,##0.00"),"-","△")&amp;"】"))</f>
        <v>【57.80】</v>
      </c>
      <c r="CX6" s="35">
        <f>IF(CX7="",NA(),CX7)</f>
        <v>92.77</v>
      </c>
      <c r="CY6" s="35">
        <f t="shared" ref="CY6:DG6" si="11">IF(CY7="",NA(),CY7)</f>
        <v>92.7</v>
      </c>
      <c r="CZ6" s="35">
        <f t="shared" si="11"/>
        <v>94.59</v>
      </c>
      <c r="DA6" s="35">
        <f t="shared" si="11"/>
        <v>93.79</v>
      </c>
      <c r="DB6" s="35">
        <f t="shared" si="11"/>
        <v>94.33</v>
      </c>
      <c r="DC6" s="35">
        <f t="shared" si="11"/>
        <v>77.12</v>
      </c>
      <c r="DD6" s="35">
        <f t="shared" si="11"/>
        <v>68.150000000000006</v>
      </c>
      <c r="DE6" s="35">
        <f t="shared" si="11"/>
        <v>67.489999999999995</v>
      </c>
      <c r="DF6" s="35">
        <f t="shared" si="11"/>
        <v>92.44</v>
      </c>
      <c r="DG6" s="35">
        <f t="shared" si="11"/>
        <v>89.66</v>
      </c>
      <c r="DH6" s="34" t="str">
        <f>IF(DH7="","",IF(DH7="-","【-】","【"&amp;SUBSTITUTE(TEXT(DH7,"#,##0.00"),"-","△")&amp;"】"))</f>
        <v>【78.90】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2018</v>
      </c>
      <c r="C7" s="37">
        <v>383562</v>
      </c>
      <c r="D7" s="37">
        <v>47</v>
      </c>
      <c r="E7" s="37">
        <v>18</v>
      </c>
      <c r="F7" s="37">
        <v>0</v>
      </c>
      <c r="G7" s="37">
        <v>0</v>
      </c>
      <c r="H7" s="37" t="s">
        <v>96</v>
      </c>
      <c r="I7" s="37" t="s">
        <v>97</v>
      </c>
      <c r="J7" s="37" t="s">
        <v>98</v>
      </c>
      <c r="K7" s="37" t="s">
        <v>99</v>
      </c>
      <c r="L7" s="37" t="s">
        <v>100</v>
      </c>
      <c r="M7" s="37" t="s">
        <v>101</v>
      </c>
      <c r="N7" s="38" t="s">
        <v>102</v>
      </c>
      <c r="O7" s="38" t="s">
        <v>103</v>
      </c>
      <c r="P7" s="38">
        <v>5.18</v>
      </c>
      <c r="Q7" s="38">
        <v>100</v>
      </c>
      <c r="R7" s="38">
        <v>2160</v>
      </c>
      <c r="S7" s="38">
        <v>6903</v>
      </c>
      <c r="T7" s="38">
        <v>30.38</v>
      </c>
      <c r="U7" s="38">
        <v>227.22</v>
      </c>
      <c r="V7" s="38">
        <v>353</v>
      </c>
      <c r="W7" s="38">
        <v>21.3</v>
      </c>
      <c r="X7" s="38">
        <v>16.57</v>
      </c>
      <c r="Y7" s="38">
        <v>73.510000000000005</v>
      </c>
      <c r="Z7" s="38">
        <v>75.7</v>
      </c>
      <c r="AA7" s="38">
        <v>83.62</v>
      </c>
      <c r="AB7" s="38">
        <v>90.3</v>
      </c>
      <c r="AC7" s="38">
        <v>85.74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48.24</v>
      </c>
      <c r="BH7" s="38">
        <v>30.07</v>
      </c>
      <c r="BI7" s="38">
        <v>18.690000000000001</v>
      </c>
      <c r="BJ7" s="38">
        <v>9.8000000000000007</v>
      </c>
      <c r="BK7" s="38">
        <v>416.91</v>
      </c>
      <c r="BL7" s="38">
        <v>392.19</v>
      </c>
      <c r="BM7" s="38">
        <v>413.5</v>
      </c>
      <c r="BN7" s="38">
        <v>244.85</v>
      </c>
      <c r="BO7" s="38">
        <v>296.89</v>
      </c>
      <c r="BP7" s="38">
        <v>325.02</v>
      </c>
      <c r="BQ7" s="38">
        <v>23.2</v>
      </c>
      <c r="BR7" s="38">
        <v>21.15</v>
      </c>
      <c r="BS7" s="38">
        <v>17.420000000000002</v>
      </c>
      <c r="BT7" s="38">
        <v>18.600000000000001</v>
      </c>
      <c r="BU7" s="38">
        <v>19.02</v>
      </c>
      <c r="BV7" s="38">
        <v>57.93</v>
      </c>
      <c r="BW7" s="38">
        <v>57.03</v>
      </c>
      <c r="BX7" s="38">
        <v>55.84</v>
      </c>
      <c r="BY7" s="38">
        <v>64.78</v>
      </c>
      <c r="BZ7" s="38">
        <v>63.06</v>
      </c>
      <c r="CA7" s="38">
        <v>60.61</v>
      </c>
      <c r="CB7" s="38">
        <v>448.58</v>
      </c>
      <c r="CC7" s="38">
        <v>508.93</v>
      </c>
      <c r="CD7" s="38">
        <v>633.87</v>
      </c>
      <c r="CE7" s="38">
        <v>441.97</v>
      </c>
      <c r="CF7" s="38">
        <v>423.4</v>
      </c>
      <c r="CG7" s="38">
        <v>276.93</v>
      </c>
      <c r="CH7" s="38">
        <v>283.73</v>
      </c>
      <c r="CI7" s="38">
        <v>287.57</v>
      </c>
      <c r="CJ7" s="38">
        <v>250.21</v>
      </c>
      <c r="CK7" s="38">
        <v>264.77</v>
      </c>
      <c r="CL7" s="38">
        <v>270.94</v>
      </c>
      <c r="CM7" s="38">
        <v>48.11</v>
      </c>
      <c r="CN7" s="38">
        <v>48.86</v>
      </c>
      <c r="CO7" s="38">
        <v>43.33</v>
      </c>
      <c r="CP7" s="38">
        <v>60</v>
      </c>
      <c r="CQ7" s="38">
        <v>63.75</v>
      </c>
      <c r="CR7" s="38">
        <v>59.08</v>
      </c>
      <c r="CS7" s="38">
        <v>58.25</v>
      </c>
      <c r="CT7" s="38">
        <v>61.55</v>
      </c>
      <c r="CU7" s="38">
        <v>61.79</v>
      </c>
      <c r="CV7" s="38">
        <v>59.94</v>
      </c>
      <c r="CW7" s="38">
        <v>57.8</v>
      </c>
      <c r="CX7" s="38">
        <v>92.77</v>
      </c>
      <c r="CY7" s="38">
        <v>92.7</v>
      </c>
      <c r="CZ7" s="38">
        <v>94.59</v>
      </c>
      <c r="DA7" s="38">
        <v>93.79</v>
      </c>
      <c r="DB7" s="38">
        <v>94.33</v>
      </c>
      <c r="DC7" s="38">
        <v>77.12</v>
      </c>
      <c r="DD7" s="38">
        <v>68.150000000000006</v>
      </c>
      <c r="DE7" s="38">
        <v>67.489999999999995</v>
      </c>
      <c r="DF7" s="38">
        <v>92.44</v>
      </c>
      <c r="DG7" s="38">
        <v>89.66</v>
      </c>
      <c r="DH7" s="38">
        <v>78.900000000000006</v>
      </c>
      <c r="DI7" s="38"/>
      <c r="DJ7" s="38"/>
      <c r="DK7" s="38"/>
      <c r="DL7" s="38"/>
      <c r="DM7" s="38"/>
      <c r="DN7" s="38"/>
      <c r="DO7" s="38"/>
      <c r="DP7" s="38"/>
      <c r="DQ7" s="38"/>
      <c r="DR7" s="38"/>
      <c r="DS7" s="38"/>
      <c r="DT7" s="38"/>
      <c r="DU7" s="38"/>
      <c r="DV7" s="38"/>
      <c r="DW7" s="38"/>
      <c r="DX7" s="38"/>
      <c r="DY7" s="38"/>
      <c r="DZ7" s="38"/>
      <c r="EA7" s="38"/>
      <c r="EB7" s="38"/>
      <c r="EC7" s="38"/>
      <c r="ED7" s="38"/>
      <c r="EE7" s="38" t="s">
        <v>102</v>
      </c>
      <c r="EF7" s="38" t="s">
        <v>102</v>
      </c>
      <c r="EG7" s="38" t="s">
        <v>102</v>
      </c>
      <c r="EH7" s="38" t="s">
        <v>102</v>
      </c>
      <c r="EI7" s="38" t="s">
        <v>102</v>
      </c>
      <c r="EJ7" s="38" t="s">
        <v>102</v>
      </c>
      <c r="EK7" s="38" t="s">
        <v>102</v>
      </c>
      <c r="EL7" s="38" t="s">
        <v>102</v>
      </c>
      <c r="EM7" s="38" t="s">
        <v>102</v>
      </c>
      <c r="EN7" s="38" t="s">
        <v>102</v>
      </c>
      <c r="EO7" s="38" t="s">
        <v>102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104</v>
      </c>
      <c r="C9" s="40" t="s">
        <v>105</v>
      </c>
      <c r="D9" s="40" t="s">
        <v>106</v>
      </c>
      <c r="E9" s="40" t="s">
        <v>107</v>
      </c>
      <c r="F9" s="40" t="s">
        <v>108</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2020-01-27T05:49:40Z</cp:lastPrinted>
  <dcterms:created xsi:type="dcterms:W3CDTF">2019-12-05T05:30:08Z</dcterms:created>
  <dcterms:modified xsi:type="dcterms:W3CDTF">2020-02-14T05:20:32Z</dcterms:modified>
  <cp:category/>
</cp:coreProperties>
</file>