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1 東温市\"/>
    </mc:Choice>
  </mc:AlternateContent>
  <workbookProtection workbookAlgorithmName="SHA-512" workbookHashValue="YjS2A8wF3c5/FkXqkbFz64BBsbWMwPQyfch0e7QPWc5ZBdXrkFChrFgMeRdVd4WKZGe+WUEAfR3+Ceu8x1rVdw==" workbookSaltValue="HMpuX13z2VXbANHiOX15G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<sst xmlns="http://schemas.openxmlformats.org/spreadsheetml/2006/main" count="228" uniqueCount="114">
  <si>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</si>
  <si>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</si>
  <si>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</si>
  <si>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</si>
  <si>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</si>
  <si>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</si>
  <si>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</si>
  <si>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</si>
  <si>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</si>
  <si>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</si>
  <si>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</si>
  <si>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</si>
  <si>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</si>
  <si>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</si>
  <si>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</si>
  <si>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</si>
  <si>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</si>
  <si>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</si>
  <si>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</si>
  <si>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</si>
  <si>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</si>
  <si>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</si>
  <si>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</si>
  <si>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</si>
  <si>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</si>
  <si>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</si>
  <si>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</si>
  <si>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</si>
  <si>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</si>
  <si>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</si>
  <si>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</si>
  <si>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</si>
  <si>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</si>
  <si>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</si>
  <si>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</si>
  <si>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</si>
  <si>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</si>
  <si>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</si>
  <si>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</si>
  <si>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</si>
  <si>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</si>
  <si>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</si>
  <si>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</si>
  <si>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</si>
  <si>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</si>
  <si>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</si>
  <si>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</si>
  <si>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</si>
  <si>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</si>
  <si>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</si>
  <si>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</si>
  <si>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</si>
  <si>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</si>
  <si>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</si>
  <si>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</si>
  <si>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</si>
  <si>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</si>
  <si>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</si>
  <si>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</si>
  <si>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</si>
  <si>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</si>
  <si>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</si>
  <si>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</si>
  <si>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</si>
  <si>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</si>
  <si>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</si>
  <si>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</si>
  <si>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</si>
  <si>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</si>
  <si>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</si>
  <si>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</si>
  <si>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</si>
  <si>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</si>
  <si>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</si>
  <si>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</si>
  <si>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</si>
  <si>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</si>
  <si>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</si>
  <si>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</si>
  <si>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</si>
  <si>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</si>
  <si>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</si>
  <si>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</si>
  <si>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</si>
  <si>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</si>
  <si>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</si>
  <si>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</si>
  <si>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</si>
  <si>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</si>
  <si>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</si>
  <si>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</si>
  <si>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</si>
  <si>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</si>
  <si>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</si>
  <si>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</si>
  <si>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</si>
  <si>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</si>
  <si>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</si>
  <si>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</si>
  <si>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</si>
  <si>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</si>
  <si>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</si>
  <si>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</si>
  <si>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</si>
  <si>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</si>
  <si>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</si>
  <si>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</si>
  <si>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</si>
  <si>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</si>
  <si>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</si>
  <si>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</si>
  <si>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平成28年度に繰越事業が発生した関係により、平成27年度が見かけ上は増加している。全体としてみると、比率は右肩上がりに増加傾向となっており、経営改善に向けた支出の抑制等の効果が表れている。今後、人口減少等により使用料収入の減収が見込まれるなか、施設の老朽化に伴う維持管理費の増加が予想されるため、処理区の統合等により、さらなる維持管理費の削減に努める。
　企業債残高対事業規模比率については、既に整備が完了していることから類似団体と比較しても低い数値となっているが、処理区の統合に伴う起債借入について、今後も適正な投資に努めることが重要である。
　経費回収率については、既に事業が完了しており新たな使用者の増加が見込めないことから、汚水処理原価による影響が大きく、処理区の統合による維持管理費等の汚水処理費の削減や、適正な使用料単価の設定が重要となる。
　汚水処理原価については、類似団体と比較して低い値であり、施設の統合が完了後は維持管理費の削減によりさらに減少することが見込まれる。
　施設利用率は、人口減少による使用者数の減に加え、高齢化や節水による世帯当たりの使用量も減少していることから、現状では利用率の大幅な増加は見込めない。そのため、今後は処理区の統合によって適切な施設規模とすることとしている。
　水洗化率については、類似団体及び全国平均を上回る高い値となっている。今後も未接続者に対する接続勧奨を行い、公共用水域の水質保全や使用料収入の確保を図る。
　</t>
    <rPh sb="1" eb="4">
      <t>シュウエキテキ</t>
    </rPh>
    <rPh sb="4" eb="6">
      <t>シュウシ</t>
    </rPh>
    <rPh sb="6" eb="8">
      <t>ヒリツ</t>
    </rPh>
    <rPh sb="14" eb="16">
      <t>ヘイセイ</t>
    </rPh>
    <rPh sb="18" eb="20">
      <t>ネンド</t>
    </rPh>
    <rPh sb="21" eb="23">
      <t>クリコシ</t>
    </rPh>
    <rPh sb="23" eb="25">
      <t>ジギョウ</t>
    </rPh>
    <rPh sb="26" eb="28">
      <t>ハッセイ</t>
    </rPh>
    <rPh sb="30" eb="32">
      <t>カンケイ</t>
    </rPh>
    <rPh sb="36" eb="38">
      <t>ヘイセイ</t>
    </rPh>
    <rPh sb="40" eb="42">
      <t>ネンド</t>
    </rPh>
    <rPh sb="43" eb="44">
      <t>ミ</t>
    </rPh>
    <rPh sb="46" eb="47">
      <t>ジョウ</t>
    </rPh>
    <rPh sb="48" eb="50">
      <t>ゾウカ</t>
    </rPh>
    <rPh sb="55" eb="57">
      <t>ゼンタイ</t>
    </rPh>
    <rPh sb="64" eb="66">
      <t>ヒリツ</t>
    </rPh>
    <rPh sb="67" eb="69">
      <t>ミギカタ</t>
    </rPh>
    <rPh sb="69" eb="70">
      <t>ア</t>
    </rPh>
    <rPh sb="73" eb="75">
      <t>ゾウカ</t>
    </rPh>
    <rPh sb="75" eb="77">
      <t>ケイコウ</t>
    </rPh>
    <rPh sb="84" eb="86">
      <t>ケイエイ</t>
    </rPh>
    <rPh sb="86" eb="88">
      <t>カイゼン</t>
    </rPh>
    <rPh sb="89" eb="90">
      <t>ム</t>
    </rPh>
    <rPh sb="92" eb="94">
      <t>シシュツ</t>
    </rPh>
    <rPh sb="95" eb="97">
      <t>ヨクセイ</t>
    </rPh>
    <rPh sb="97" eb="98">
      <t>トウ</t>
    </rPh>
    <rPh sb="99" eb="101">
      <t>コウカ</t>
    </rPh>
    <rPh sb="102" eb="103">
      <t>アラワ</t>
    </rPh>
    <rPh sb="108" eb="110">
      <t>コンゴ</t>
    </rPh>
    <rPh sb="111" eb="113">
      <t>ジンコウ</t>
    </rPh>
    <rPh sb="113" eb="115">
      <t>ゲンショウ</t>
    </rPh>
    <rPh sb="115" eb="116">
      <t>トウ</t>
    </rPh>
    <rPh sb="119" eb="122">
      <t>シヨウリョウ</t>
    </rPh>
    <rPh sb="122" eb="124">
      <t>シュウニュウ</t>
    </rPh>
    <rPh sb="125" eb="127">
      <t>ゲンシュウ</t>
    </rPh>
    <rPh sb="128" eb="130">
      <t>ミコ</t>
    </rPh>
    <rPh sb="136" eb="138">
      <t>シセツ</t>
    </rPh>
    <rPh sb="139" eb="142">
      <t>ロウキュウカ</t>
    </rPh>
    <rPh sb="143" eb="144">
      <t>トモナ</t>
    </rPh>
    <rPh sb="145" eb="147">
      <t>イジ</t>
    </rPh>
    <rPh sb="147" eb="150">
      <t>カンリヒ</t>
    </rPh>
    <rPh sb="151" eb="153">
      <t>ゾウカ</t>
    </rPh>
    <rPh sb="154" eb="156">
      <t>ヨソウ</t>
    </rPh>
    <rPh sb="162" eb="164">
      <t>ショリ</t>
    </rPh>
    <rPh sb="164" eb="165">
      <t>ク</t>
    </rPh>
    <rPh sb="166" eb="168">
      <t>トウゴウ</t>
    </rPh>
    <rPh sb="168" eb="169">
      <t>トウ</t>
    </rPh>
    <rPh sb="177" eb="179">
      <t>イジ</t>
    </rPh>
    <rPh sb="179" eb="182">
      <t>カンリヒ</t>
    </rPh>
    <rPh sb="183" eb="185">
      <t>サクゲン</t>
    </rPh>
    <rPh sb="186" eb="187">
      <t>ツト</t>
    </rPh>
    <rPh sb="192" eb="194">
      <t>キギョウ</t>
    </rPh>
    <rPh sb="194" eb="195">
      <t>サイ</t>
    </rPh>
    <rPh sb="195" eb="197">
      <t>ザンダカ</t>
    </rPh>
    <rPh sb="197" eb="198">
      <t>タイ</t>
    </rPh>
    <rPh sb="198" eb="200">
      <t>ジギョウ</t>
    </rPh>
    <rPh sb="200" eb="202">
      <t>キボ</t>
    </rPh>
    <rPh sb="202" eb="204">
      <t>ヒリツ</t>
    </rPh>
    <rPh sb="210" eb="211">
      <t>スデ</t>
    </rPh>
    <rPh sb="212" eb="214">
      <t>セイビ</t>
    </rPh>
    <rPh sb="215" eb="217">
      <t>カンリョウ</t>
    </rPh>
    <rPh sb="225" eb="227">
      <t>ルイジ</t>
    </rPh>
    <rPh sb="227" eb="229">
      <t>ダンタイ</t>
    </rPh>
    <rPh sb="230" eb="232">
      <t>ヒカク</t>
    </rPh>
    <rPh sb="235" eb="236">
      <t>ヒク</t>
    </rPh>
    <rPh sb="237" eb="239">
      <t>スウチ</t>
    </rPh>
    <rPh sb="247" eb="249">
      <t>ショリ</t>
    </rPh>
    <rPh sb="249" eb="250">
      <t>ク</t>
    </rPh>
    <rPh sb="251" eb="253">
      <t>トウゴウ</t>
    </rPh>
    <rPh sb="254" eb="255">
      <t>トモナ</t>
    </rPh>
    <rPh sb="256" eb="258">
      <t>キサイ</t>
    </rPh>
    <rPh sb="258" eb="260">
      <t>カリイレ</t>
    </rPh>
    <rPh sb="265" eb="267">
      <t>コンゴ</t>
    </rPh>
    <rPh sb="268" eb="270">
      <t>テキセイ</t>
    </rPh>
    <rPh sb="271" eb="273">
      <t>トウシ</t>
    </rPh>
    <rPh sb="274" eb="275">
      <t>ツト</t>
    </rPh>
    <rPh sb="280" eb="282">
      <t>ジュウヨウ</t>
    </rPh>
    <rPh sb="288" eb="290">
      <t>ケイヒ</t>
    </rPh>
    <rPh sb="290" eb="292">
      <t>カイシュウ</t>
    </rPh>
    <rPh sb="292" eb="293">
      <t>リツ</t>
    </rPh>
    <rPh sb="299" eb="300">
      <t>スデ</t>
    </rPh>
    <rPh sb="301" eb="303">
      <t>ジギョウ</t>
    </rPh>
    <rPh sb="304" eb="306">
      <t>カンリョウ</t>
    </rPh>
    <rPh sb="310" eb="311">
      <t>アラ</t>
    </rPh>
    <rPh sb="313" eb="316">
      <t>シヨウシャ</t>
    </rPh>
    <rPh sb="317" eb="319">
      <t>ゾウカ</t>
    </rPh>
    <rPh sb="320" eb="322">
      <t>ミコ</t>
    </rPh>
    <rPh sb="330" eb="332">
      <t>オスイ</t>
    </rPh>
    <rPh sb="332" eb="334">
      <t>ショリ</t>
    </rPh>
    <rPh sb="334" eb="336">
      <t>ゲンカ</t>
    </rPh>
    <rPh sb="339" eb="341">
      <t>エイキョウ</t>
    </rPh>
    <rPh sb="342" eb="343">
      <t>オオ</t>
    </rPh>
    <rPh sb="346" eb="348">
      <t>ショリ</t>
    </rPh>
    <rPh sb="348" eb="349">
      <t>ク</t>
    </rPh>
    <rPh sb="350" eb="352">
      <t>トウゴウ</t>
    </rPh>
    <rPh sb="355" eb="357">
      <t>イジ</t>
    </rPh>
    <rPh sb="357" eb="359">
      <t>カンリ</t>
    </rPh>
    <rPh sb="359" eb="360">
      <t>ヒ</t>
    </rPh>
    <rPh sb="360" eb="361">
      <t>トウ</t>
    </rPh>
    <rPh sb="362" eb="364">
      <t>オスイ</t>
    </rPh>
    <rPh sb="364" eb="366">
      <t>ショリ</t>
    </rPh>
    <rPh sb="366" eb="367">
      <t>ヒ</t>
    </rPh>
    <rPh sb="368" eb="370">
      <t>サクゲン</t>
    </rPh>
    <rPh sb="372" eb="374">
      <t>テキセイ</t>
    </rPh>
    <rPh sb="375" eb="377">
      <t>シヨウ</t>
    </rPh>
    <rPh sb="377" eb="378">
      <t>リョウ</t>
    </rPh>
    <rPh sb="378" eb="380">
      <t>タンカ</t>
    </rPh>
    <rPh sb="381" eb="383">
      <t>セッテイ</t>
    </rPh>
    <rPh sb="384" eb="386">
      <t>ジュウヨウ</t>
    </rPh>
    <rPh sb="392" eb="394">
      <t>オスイ</t>
    </rPh>
    <rPh sb="394" eb="396">
      <t>ショリ</t>
    </rPh>
    <rPh sb="396" eb="398">
      <t>ゲンカ</t>
    </rPh>
    <rPh sb="404" eb="406">
      <t>ルイジ</t>
    </rPh>
    <rPh sb="406" eb="408">
      <t>ダンタイ</t>
    </rPh>
    <rPh sb="409" eb="411">
      <t>ヒカク</t>
    </rPh>
    <rPh sb="413" eb="414">
      <t>ヒク</t>
    </rPh>
    <rPh sb="415" eb="416">
      <t>アタイ</t>
    </rPh>
    <rPh sb="420" eb="422">
      <t>シセツ</t>
    </rPh>
    <rPh sb="423" eb="425">
      <t>トウゴウ</t>
    </rPh>
    <rPh sb="426" eb="428">
      <t>カンリョウ</t>
    </rPh>
    <rPh sb="428" eb="429">
      <t>ゴ</t>
    </rPh>
    <rPh sb="430" eb="432">
      <t>イジ</t>
    </rPh>
    <rPh sb="432" eb="435">
      <t>カンリヒ</t>
    </rPh>
    <rPh sb="436" eb="438">
      <t>サクゲン</t>
    </rPh>
    <rPh sb="444" eb="446">
      <t>ゲンショウ</t>
    </rPh>
    <rPh sb="451" eb="453">
      <t>ミコ</t>
    </rPh>
    <phoneticPr fontId="4"/>
  </si>
  <si>
    <t>　本市の農業集落排水事業の経営状況は、類似団体と比較すると健全であると言えるが、依然赤字が続いており、さらなる経営改善が求められている。
　また、使用者の高齢化や近年の節水傾向により有収水量は減少傾向にあることから、使用水量の増加による使用料収入の増加は期待できない。そこで、今後は企業会計化による経営状況の適切な把握を行うこと、維持管理費の削減に向けた処理区の統合、使用料単価を定期的に見直すことなどの経営改善に向けた具体的な取組を行っていく予定である。
　しかし、農業集落排水の使用料単価は公共下水道の使用料単価と同一としており、安易に農業集落排水のみ使用料単価を引上げることは市民の理解を得がたいことが容易に想像されるため、今後検討すべき課題として随時検討を行っていく必要がある。</t>
    <phoneticPr fontId="4"/>
  </si>
  <si>
    <t>　本市の農業集落排水区域の管渠は最も古いものでも敷設後20年程度であり、管渠の耐用年数である50年と比較しても老朽化しているとはいえない。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しかし、年数の経過に伴い老朽化が進行していくことは容易に予想されるため、今後も定期的な点検を行ない、計画的な更新を行なっていくことが必要である。
　また、処理場施設については使用年数が耐用年数（概ね20年）に迫ってきており、突発的な故障等により機能不全に陥らないよう、今後も計画的な予防修繕を行っていく必要がある。
　今後は企業会計化における資産情報等を活用し、効率的に維持管理を行う予定である。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</si>
</sst>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23-4879-8195-5ABA71CA3E3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4823-4879-8195-5ABA71CA3E3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53.02</c:v>
                </c:pt>
                <c:pt idx="1">
                  <c:v>53.02</c:v>
                </c:pt>
                <c:pt idx="2">
                  <c:v>52.21</c:v>
                </c:pt>
                <c:pt idx="3">
                  <c:v>51.13</c:v>
                </c:pt>
                <c:pt idx="4">
                  <c:v>50.59</c:v>
                </c:pt>
              </c:numCache>
            </c:numRef>
          </c:val>
          <c:extLst>
            <c:ext xmlns:c16="http://schemas.microsoft.com/office/drawing/2014/chart" uri="{C3380CC4-5D6E-409C-BE32-E72D297353CC}">
              <c16:uniqueId val="{00000000-3324-453E-898F-A9975165CDB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3324-453E-898F-A9975165CDB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94.34</c:v>
                </c:pt>
                <c:pt idx="1">
                  <c:v>94.81</c:v>
                </c:pt>
                <c:pt idx="2">
                  <c:v>94.76</c:v>
                </c:pt>
                <c:pt idx="3">
                  <c:v>95.22</c:v>
                </c:pt>
                <c:pt idx="4">
                  <c:v>94.88</c:v>
                </c:pt>
              </c:numCache>
            </c:numRef>
          </c:val>
          <c:extLst>
            <c:ext xmlns:c16="http://schemas.microsoft.com/office/drawing/2014/chart" uri="{C3380CC4-5D6E-409C-BE32-E72D297353CC}">
              <c16:uniqueId val="{00000000-DFC9-4404-B5A6-1BADF472EB1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DFC9-4404-B5A6-1BADF472EB1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73.41</c:v>
                </c:pt>
                <c:pt idx="1">
                  <c:v>79.150000000000006</c:v>
                </c:pt>
                <c:pt idx="2">
                  <c:v>69.09</c:v>
                </c:pt>
                <c:pt idx="3">
                  <c:v>75.2</c:v>
                </c:pt>
                <c:pt idx="4">
                  <c:v>77.92</c:v>
                </c:pt>
              </c:numCache>
            </c:numRef>
          </c:val>
          <c:extLst>
            <c:ext xmlns:c16="http://schemas.microsoft.com/office/drawing/2014/chart" uri="{C3380CC4-5D6E-409C-BE32-E72D297353CC}">
              <c16:uniqueId val="{00000000-1C5B-4898-BE5C-F9DC1C7358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B-4898-BE5C-F9DC1C73580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1E-4F5E-99F8-4553D97E21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1E-4F5E-99F8-4553D97E21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79-4A91-B81C-DA96CABA5A9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79-4A91-B81C-DA96CABA5A9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2B-4AF2-8B3D-3A5CF12CF15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2B-4AF2-8B3D-3A5CF12CF15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46-4514-85E7-2D69D890C2C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46-4514-85E7-2D69D890C2C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9B-49DD-8B2F-5ECBB9BFF0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6F9B-49DD-8B2F-5ECBB9BFF0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63.1</c:v>
                </c:pt>
                <c:pt idx="1">
                  <c:v>65.55</c:v>
                </c:pt>
                <c:pt idx="2">
                  <c:v>46.57</c:v>
                </c:pt>
                <c:pt idx="3">
                  <c:v>59.6</c:v>
                </c:pt>
                <c:pt idx="4">
                  <c:v>80.099999999999994</c:v>
                </c:pt>
              </c:numCache>
            </c:numRef>
          </c:val>
          <c:extLst>
            <c:ext xmlns:c16="http://schemas.microsoft.com/office/drawing/2014/chart" uri="{C3380CC4-5D6E-409C-BE32-E72D297353CC}">
              <c16:uniqueId val="{00000000-B19E-42E2-BF3C-D78609DC548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B19E-42E2-BF3C-D78609DC548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225.72</c:v>
                </c:pt>
                <c:pt idx="1">
                  <c:v>221.14</c:v>
                </c:pt>
                <c:pt idx="2">
                  <c:v>309.60000000000002</c:v>
                </c:pt>
                <c:pt idx="3">
                  <c:v>261.11</c:v>
                </c:pt>
                <c:pt idx="4">
                  <c:v>194.95</c:v>
                </c:pt>
              </c:numCache>
            </c:numRef>
          </c:val>
          <c:extLst>
            <c:ext xmlns:c16="http://schemas.microsoft.com/office/drawing/2014/chart" uri="{C3380CC4-5D6E-409C-BE32-E72D297353CC}">
              <c16:uniqueId val="{00000000-E965-475E-901D-8E20EA09EDB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E965-475E-901D-8E20EA09EDB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東温市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33588</v>
      </c>
      <c r="AM8" s="69"/>
      <c r="AN8" s="69"/>
      <c r="AO8" s="69"/>
      <c r="AP8" s="69"/>
      <c r="AQ8" s="69"/>
      <c r="AR8" s="69"/>
      <c r="AS8" s="69"/>
      <c r="AT8" s="68">
        <f>データ!T6</f>
        <v>211.3</v>
      </c>
      <c r="AU8" s="68"/>
      <c r="AV8" s="68"/>
      <c r="AW8" s="68"/>
      <c r="AX8" s="68"/>
      <c r="AY8" s="68"/>
      <c r="AZ8" s="68"/>
      <c r="BA8" s="68"/>
      <c r="BB8" s="68">
        <f>データ!U6</f>
        <v>158.96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7.05</v>
      </c>
      <c r="Q10" s="68"/>
      <c r="R10" s="68"/>
      <c r="S10" s="68"/>
      <c r="T10" s="68"/>
      <c r="U10" s="68"/>
      <c r="V10" s="68"/>
      <c r="W10" s="68">
        <f>データ!Q6</f>
        <v>95.68</v>
      </c>
      <c r="X10" s="68"/>
      <c r="Y10" s="68"/>
      <c r="Z10" s="68"/>
      <c r="AA10" s="68"/>
      <c r="AB10" s="68"/>
      <c r="AC10" s="68"/>
      <c r="AD10" s="69">
        <f>データ!R6</f>
        <v>2955</v>
      </c>
      <c r="AE10" s="69"/>
      <c r="AF10" s="69"/>
      <c r="AG10" s="69"/>
      <c r="AH10" s="69"/>
      <c r="AI10" s="69"/>
      <c r="AJ10" s="69"/>
      <c r="AK10" s="2"/>
      <c r="AL10" s="69">
        <f>データ!V6</f>
        <v>2362</v>
      </c>
      <c r="AM10" s="69"/>
      <c r="AN10" s="69"/>
      <c r="AO10" s="69"/>
      <c r="AP10" s="69"/>
      <c r="AQ10" s="69"/>
      <c r="AR10" s="69"/>
      <c r="AS10" s="69"/>
      <c r="AT10" s="68">
        <f>データ!W6</f>
        <v>1.19</v>
      </c>
      <c r="AU10" s="68"/>
      <c r="AV10" s="68"/>
      <c r="AW10" s="68"/>
      <c r="AX10" s="68"/>
      <c r="AY10" s="68"/>
      <c r="AZ10" s="68"/>
      <c r="BA10" s="68"/>
      <c r="BB10" s="68">
        <f>データ!X6</f>
        <v>1984.87</v>
      </c>
      <c r="BC10" s="68"/>
      <c r="BD10" s="68"/>
      <c r="BE10" s="68"/>
      <c r="BF10" s="68"/>
      <c r="BG10" s="68"/>
      <c r="BH10" s="68"/>
      <c r="BI10" s="68"/>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GqMdXEktnRP8rqCWc8QOEfr1PvQghK2tQeb6dfZTLH1ytkYhwcdogcn2vDwI/8N0/R07oetC5NOODawUdtW5LQ==" saltValue="rEhqnYBlaMlyqwSYWEzv/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382159</v>
      </c>
      <c r="D6" s="33">
        <f t="shared" si="3"/>
        <v>47</v>
      </c>
      <c r="E6" s="33">
        <f t="shared" si="3"/>
        <v>17</v>
      </c>
      <c r="F6" s="33">
        <f t="shared" si="3"/>
        <v>5</v>
      </c>
      <c r="G6" s="33">
        <f t="shared" si="3"/>
        <v>0</v>
      </c>
      <c r="H6" s="33" t="str">
        <f t="shared" si="3"/>
        <v>愛媛県　東温市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7.05</v>
      </c>
      <c r="Q6" s="34">
        <f t="shared" si="3"/>
        <v>95.68</v>
      </c>
      <c r="R6" s="34">
        <f t="shared" si="3"/>
        <v>2955</v>
      </c>
      <c r="S6" s="34">
        <f t="shared" si="3"/>
        <v>33588</v>
      </c>
      <c r="T6" s="34">
        <f t="shared" si="3"/>
        <v>211.3</v>
      </c>
      <c r="U6" s="34">
        <f t="shared" si="3"/>
        <v>158.96</v>
      </c>
      <c r="V6" s="34">
        <f t="shared" si="3"/>
        <v>2362</v>
      </c>
      <c r="W6" s="34">
        <f t="shared" si="3"/>
        <v>1.19</v>
      </c>
      <c r="X6" s="34">
        <f t="shared" si="3"/>
        <v>1984.87</v>
      </c>
      <c r="Y6" s="35">
        <f>IF(Y7="",NA(),Y7)</f>
        <v>73.41</v>
      </c>
      <c r="Z6" s="35">
        <f t="shared" ref="Z6:AH6" si="4">IF(Z7="",NA(),Z7)</f>
        <v>79.150000000000006</v>
      </c>
      <c r="AA6" s="35">
        <f t="shared" si="4"/>
        <v>69.09</v>
      </c>
      <c r="AB6" s="35">
        <f t="shared" si="4"/>
        <v>75.2</v>
      </c>
      <c r="AC6" s="35">
        <f t="shared" si="4"/>
        <v>77.92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63.1</v>
      </c>
      <c r="BR6" s="35">
        <f t="shared" ref="BR6:BZ6" si="8">IF(BR7="",NA(),BR7)</f>
        <v>65.55</v>
      </c>
      <c r="BS6" s="35">
        <f t="shared" si="8"/>
        <v>46.57</v>
      </c>
      <c r="BT6" s="35">
        <f t="shared" si="8"/>
        <v>59.6</v>
      </c>
      <c r="BU6" s="35">
        <f t="shared" si="8"/>
        <v>80.099999999999994</v>
      </c>
      <c r="BV6" s="35">
        <f t="shared" si="8"/>
        <v>50.82</v>
      </c>
      <c r="BW6" s="35">
        <f t="shared" si="8"/>
        <v>52.19</v>
      </c>
      <c r="BX6" s="35">
        <f t="shared" si="8"/>
        <v>55.32</v>
      </c>
      <c r="BY6" s="35">
        <f t="shared" si="8"/>
        <v>59.8</v>
      </c>
      <c r="BZ6" s="35">
        <f t="shared" si="8"/>
        <v>57.77</v>
      </c>
      <c r="CA6" s="34" t="str">
        <f>IF(CA7="","",IF(CA7="-","【-】","【"&amp;SUBSTITUTE(TEXT(CA7,"#,##0.00"),"-","△")&amp;"】"))</f>
        <v>【59.51】</v>
      </c>
      <c r="CB6" s="35">
        <f>IF(CB7="",NA(),CB7)</f>
        <v>225.72</v>
      </c>
      <c r="CC6" s="35">
        <f t="shared" ref="CC6:CK6" si="9">IF(CC7="",NA(),CC7)</f>
        <v>221.14</v>
      </c>
      <c r="CD6" s="35">
        <f t="shared" si="9"/>
        <v>309.60000000000002</v>
      </c>
      <c r="CE6" s="35">
        <f t="shared" si="9"/>
        <v>261.11</v>
      </c>
      <c r="CF6" s="35">
        <f t="shared" si="9"/>
        <v>194.95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53.02</v>
      </c>
      <c r="CN6" s="35">
        <f t="shared" ref="CN6:CV6" si="10">IF(CN7="",NA(),CN7)</f>
        <v>53.02</v>
      </c>
      <c r="CO6" s="35">
        <f t="shared" si="10"/>
        <v>52.21</v>
      </c>
      <c r="CP6" s="35">
        <f t="shared" si="10"/>
        <v>51.13</v>
      </c>
      <c r="CQ6" s="35">
        <f t="shared" si="10"/>
        <v>50.59</v>
      </c>
      <c r="CR6" s="35">
        <f t="shared" si="10"/>
        <v>53.24</v>
      </c>
      <c r="CS6" s="35">
        <f t="shared" si="10"/>
        <v>52.31</v>
      </c>
      <c r="CT6" s="35">
        <f t="shared" si="10"/>
        <v>60.65</v>
      </c>
      <c r="CU6" s="35">
        <f t="shared" si="10"/>
        <v>51.75</v>
      </c>
      <c r="CV6" s="35">
        <f t="shared" si="10"/>
        <v>50.68</v>
      </c>
      <c r="CW6" s="34" t="str">
        <f>IF(CW7="","",IF(CW7="-","【-】","【"&amp;SUBSTITUTE(TEXT(CW7,"#,##0.00"),"-","△")&amp;"】"))</f>
        <v>【52.23】</v>
      </c>
      <c r="CX6" s="35">
        <f>IF(CX7="",NA(),CX7)</f>
        <v>94.34</v>
      </c>
      <c r="CY6" s="35">
        <f t="shared" ref="CY6:DG6" si="11">IF(CY7="",NA(),CY7)</f>
        <v>94.81</v>
      </c>
      <c r="CZ6" s="35">
        <f t="shared" si="11"/>
        <v>94.76</v>
      </c>
      <c r="DA6" s="35">
        <f t="shared" si="11"/>
        <v>95.22</v>
      </c>
      <c r="DB6" s="35">
        <f t="shared" si="11"/>
        <v>94.88</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382159</v>
      </c>
      <c r="D7" s="37">
        <v>47</v>
      </c>
      <c r="E7" s="37">
        <v>17</v>
      </c>
      <c r="F7" s="37">
        <v>5</v>
      </c>
      <c r="G7" s="37">
        <v>0</v>
      </c>
      <c r="H7" s="37" t="s">
        <v>98</v>
      </c>
      <c r="I7" s="37" t="s">
        <v>99</v>
      </c>
      <c r="J7" s="37" t="s">
        <v>100</v>
      </c>
      <c r="K7" s="37" t="s">
        <v>101</v>
      </c>
      <c r="L7" s="37" t="s">
        <v>102</v>
      </c>
      <c r="M7" s="37" t="s">
        <v>103</v>
      </c>
      <c r="N7" s="38" t="s">
        <v>104</v>
      </c>
      <c r="O7" s="38" t="s">
        <v>105</v>
      </c>
      <c r="P7" s="38">
        <v>7.05</v>
      </c>
      <c r="Q7" s="38">
        <v>95.68</v>
      </c>
      <c r="R7" s="38">
        <v>2955</v>
      </c>
      <c r="S7" s="38">
        <v>33588</v>
      </c>
      <c r="T7" s="38">
        <v>211.3</v>
      </c>
      <c r="U7" s="38">
        <v>158.96</v>
      </c>
      <c r="V7" s="38">
        <v>2362</v>
      </c>
      <c r="W7" s="38">
        <v>1.19</v>
      </c>
      <c r="X7" s="38">
        <v>1984.87</v>
      </c>
      <c r="Y7" s="38">
        <v>73.41</v>
      </c>
      <c r="Z7" s="38">
        <v>79.150000000000006</v>
      </c>
      <c r="AA7" s="38">
        <v>69.09</v>
      </c>
      <c r="AB7" s="38">
        <v>75.2</v>
      </c>
      <c r="AC7" s="38">
        <v>77.92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63.1</v>
      </c>
      <c r="BR7" s="38">
        <v>65.55</v>
      </c>
      <c r="BS7" s="38">
        <v>46.57</v>
      </c>
      <c r="BT7" s="38">
        <v>59.6</v>
      </c>
      <c r="BU7" s="38">
        <v>80.099999999999994</v>
      </c>
      <c r="BV7" s="38">
        <v>50.82</v>
      </c>
      <c r="BW7" s="38">
        <v>52.19</v>
      </c>
      <c r="BX7" s="38">
        <v>55.32</v>
      </c>
      <c r="BY7" s="38">
        <v>59.8</v>
      </c>
      <c r="BZ7" s="38">
        <v>57.77</v>
      </c>
      <c r="CA7" s="38">
        <v>59.51</v>
      </c>
      <c r="CB7" s="38">
        <v>225.72</v>
      </c>
      <c r="CC7" s="38">
        <v>221.14</v>
      </c>
      <c r="CD7" s="38">
        <v>309.60000000000002</v>
      </c>
      <c r="CE7" s="38">
        <v>261.11</v>
      </c>
      <c r="CF7" s="38">
        <v>194.95</v>
      </c>
      <c r="CG7" s="38">
        <v>300.52</v>
      </c>
      <c r="CH7" s="38">
        <v>296.14</v>
      </c>
      <c r="CI7" s="38">
        <v>283.17</v>
      </c>
      <c r="CJ7" s="38">
        <v>263.76</v>
      </c>
      <c r="CK7" s="38">
        <v>274.35000000000002</v>
      </c>
      <c r="CL7" s="38">
        <v>261.45999999999998</v>
      </c>
      <c r="CM7" s="38">
        <v>53.02</v>
      </c>
      <c r="CN7" s="38">
        <v>53.02</v>
      </c>
      <c r="CO7" s="38">
        <v>52.21</v>
      </c>
      <c r="CP7" s="38">
        <v>51.13</v>
      </c>
      <c r="CQ7" s="38">
        <v>50.59</v>
      </c>
      <c r="CR7" s="38">
        <v>53.24</v>
      </c>
      <c r="CS7" s="38">
        <v>52.31</v>
      </c>
      <c r="CT7" s="38">
        <v>60.65</v>
      </c>
      <c r="CU7" s="38">
        <v>51.75</v>
      </c>
      <c r="CV7" s="38">
        <v>50.68</v>
      </c>
      <c r="CW7" s="38">
        <v>52.23</v>
      </c>
      <c r="CX7" s="38">
        <v>94.34</v>
      </c>
      <c r="CY7" s="38">
        <v>94.81</v>
      </c>
      <c r="CZ7" s="38">
        <v>94.76</v>
      </c>
      <c r="DA7" s="38">
        <v>95.22</v>
      </c>
      <c r="DB7" s="38">
        <v>94.88</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2020-02-07T02:51:50Z</cp:lastPrinted>
  <dcterms:created xsi:type="dcterms:W3CDTF">2019-12-05T05:22:35Z</dcterms:created>
  <dcterms:modified xsi:type="dcterms:W3CDTF">2020-02-14T05:15:55Z</dcterms:modified>
  <cp:category/>
</cp:coreProperties>
</file>