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H31（安岡）\03公営企業\07経営比較分析表\H30分   (H31文書に保存)\20200109 公営企業に係る経営比較分析表（平成30年度決算）の分析等について\09 HP掲載データ\11 東温市\"/>
    </mc:Choice>
  </mc:AlternateContent>
  <workbookProtection workbookAlgorithmName="SHA-512" workbookHashValue="gpkiJcpj+C/kHwy1xXRdPn+iSMeScu20WxdfMJF7aFow04jWoyLhinXvl0XjmQyqegO3dt24KH+hOW145m7MdA==" workbookSaltValue="XMhhVxHC71ACAQNzaG+y5w==" workbookSpinCount="100000" lockStructure="1"/>
  <bookViews>
    <workbookView xWindow="0" yWindow="0" windowWidth="15360" windowHeight="763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AD10" i="4" s="1"/>
  <c r="Q6" i="5"/>
  <c r="P6" i="5"/>
  <c r="O6" i="5"/>
  <c r="N6" i="5"/>
  <c r="B10" i="4" s="1"/>
  <c r="M6" i="5"/>
  <c r="AD8" i="4" s="1"/>
  <c r="L6" i="5"/>
  <c r="K6" i="5"/>
  <c r="J6" i="5"/>
  <c r="I6" i="5"/>
  <c r="B8" i="4" s="1"/>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BB10" i="4"/>
  <c r="AT10" i="4"/>
  <c r="AL10" i="4"/>
  <c r="W10" i="4"/>
  <c r="P10" i="4"/>
  <c r="I10" i="4"/>
  <c r="BB8" i="4"/>
  <c r="AT8" i="4"/>
  <c r="AL8" i="4"/>
  <c r="W8" i="4"/>
  <c r="P8" i="4"/>
  <c r="I8" i="4"/>
  <c r="B6" i="4"/>
  <c r="C10" i="5" l="1"/>
  <c r="D10" i="5"/>
  <c r="E10" i="5"/>
  <c r="B10" i="5"/>
</calcChain>
</file>

<file path=xl/sharedStrings.xml><?xml version="1.0" encoding="utf-8"?>
<sst xmlns="http://schemas.openxmlformats.org/spreadsheetml/2006/main" count="228" uniqueCount="113">
  <si>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</si>
  <si>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</si>
  <si>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</si>
  <si>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</si>
  <si>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</si>
  <si>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</si>
  <si>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</si>
  <si>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</si>
  <si>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</si>
  <si>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</si>
  <si>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</si>
  <si>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</si>
  <si>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</si>
  <si>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</si>
  <si>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</si>
  <si>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</si>
  <si>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</si>
  <si>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</si>
  <si>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</si>
  <si>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</si>
  <si>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</si>
  <si>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</si>
  <si>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</si>
  <si>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</si>
  <si>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</si>
  <si>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</si>
  <si>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</si>
  <si>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</si>
  <si>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</si>
  <si>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</si>
  <si>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</si>
  <si>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</si>
  <si>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</si>
  <si>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</si>
  <si>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</si>
  <si>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</si>
  <si>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</si>
  <si>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</si>
  <si>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</si>
  <si>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</si>
  <si>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</si>
  <si>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</si>
  <si>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</si>
  <si>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</si>
  <si>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</si>
  <si>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</si>
  <si>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</si>
  <si>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</si>
  <si>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</si>
  <si>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</si>
  <si>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</si>
  <si>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</si>
  <si>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</si>
  <si>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</si>
  <si>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</si>
  <si>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</si>
  <si>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</si>
  <si>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</si>
  <si>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</si>
  <si>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</si>
  <si>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</si>
  <si>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</si>
  <si>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</si>
  <si>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</si>
  <si>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</si>
  <si>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</si>
  <si>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</si>
  <si>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</si>
  <si>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</si>
  <si>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</si>
  <si>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</si>
  <si>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</si>
  <si>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</si>
  <si>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</si>
  <si>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</si>
  <si>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</si>
  <si>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</si>
  <si>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</si>
  <si>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</si>
  <si>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</si>
  <si>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</si>
  <si>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</si>
  <si>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</si>
  <si>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</si>
  <si>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</si>
  <si>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</si>
  <si>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</si>
  <si>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</si>
  <si>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</si>
  <si>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</si>
  <si>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</si>
  <si>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</si>
  <si>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</si>
  <si>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</si>
  <si>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</si>
  <si>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</si>
  <si>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</si>
  <si>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東温市</t>
  </si>
  <si>
    <t>法非適用</t>
  </si>
  <si>
    <t>下水道事業</t>
  </si>
  <si>
    <t>公共下水道</t>
  </si>
  <si>
    <t>Cc2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</si>
  <si>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</si>
  <si>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</si>
  <si>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</si>
  <si>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</si>
  <si>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</si>
  <si>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</si>
  <si>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</si>
  <si>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</si>
  <si>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収益的収支比率については、近年低下傾向にあったが、平成29年度決算以降は回復してきている。今後も維持管理費の削減や使用料単価の定期的な見直しなど、経営改善に向けた取組みを継続して行っていく。
　企業債残高対事業規模比率については、使用料単価の定期的な見直しを行っていることに加え、企業債残高のピークを超えていることもあり、類似団体と比較しても低い数値を示している。今後も適切な投資を行い、経営改善を図っていく。
　経費回収率は高い数値を保っており、特に平成28年度以降は100％を大きく越える結果となっている。しかしながら、令和２年度には地方公営企業法を適用し企業会計となることにより、資本費の考え方が変更となるため、移行後における減価償却費を含む使用料対象経費を見据えた使用料単価の見直しを行うなど、今後も健全経営を続けていくための取組を行っていく。
　汚水処理原価について、本市はポンプ場を設置する必要が無く、維持管理費が抑えられることから類似団体と比較しても汚水処理原価は低くなっている。今後は施設の老朽化に伴う修繕費の発生が見込まれるが、計画的な予防修繕を行い、維持管理費の削減に努める。
　施設利用率については、ここ数年は50％に満たない数値ではあるが、平成30年度における晴天時最大処理水量で見ると、利用率は約66％となる。今後は面整備の進捗とともに処理水量は増加すると見込んでいるため、施設の有効利用が図られると考えている。
　水洗化率について、本市は類似団体の平均を超える高水準を保っている。しかしながら全国平均と比較すると約4ポイント下回っているため、今後も未接続の解消に向けた啓発活動を行っていく。</t>
    <rPh sb="1" eb="4">
      <t>シュウエキテキ</t>
    </rPh>
    <rPh sb="4" eb="6">
      <t>シュウシ</t>
    </rPh>
    <rPh sb="6" eb="8">
      <t>ヒリツ</t>
    </rPh>
    <rPh sb="14" eb="16">
      <t>キンネン</t>
    </rPh>
    <rPh sb="16" eb="18">
      <t>テイカ</t>
    </rPh>
    <rPh sb="18" eb="20">
      <t>ケイコウ</t>
    </rPh>
    <rPh sb="26" eb="28">
      <t>ヘイセイ</t>
    </rPh>
    <rPh sb="30" eb="31">
      <t>ネン</t>
    </rPh>
    <rPh sb="31" eb="32">
      <t>ド</t>
    </rPh>
    <rPh sb="32" eb="34">
      <t>ケッサン</t>
    </rPh>
    <rPh sb="34" eb="36">
      <t>イコウ</t>
    </rPh>
    <rPh sb="37" eb="39">
      <t>カイフク</t>
    </rPh>
    <rPh sb="46" eb="48">
      <t>コンゴ</t>
    </rPh>
    <rPh sb="49" eb="51">
      <t>イジ</t>
    </rPh>
    <rPh sb="51" eb="54">
      <t>カンリヒ</t>
    </rPh>
    <rPh sb="55" eb="57">
      <t>サクゲン</t>
    </rPh>
    <rPh sb="58" eb="60">
      <t>シヨウ</t>
    </rPh>
    <rPh sb="60" eb="61">
      <t>リョウ</t>
    </rPh>
    <rPh sb="61" eb="63">
      <t>タンカ</t>
    </rPh>
    <rPh sb="64" eb="67">
      <t>テイキテキ</t>
    </rPh>
    <rPh sb="68" eb="70">
      <t>ミナオ</t>
    </rPh>
    <rPh sb="74" eb="76">
      <t>ケイエイ</t>
    </rPh>
    <rPh sb="76" eb="78">
      <t>カイゼン</t>
    </rPh>
    <rPh sb="79" eb="80">
      <t>ム</t>
    </rPh>
    <rPh sb="82" eb="84">
      <t>トリクミ</t>
    </rPh>
    <rPh sb="86" eb="88">
      <t>ケイゾク</t>
    </rPh>
    <rPh sb="90" eb="91">
      <t>オコナ</t>
    </rPh>
    <rPh sb="98" eb="100">
      <t>キギョウ</t>
    </rPh>
    <rPh sb="100" eb="101">
      <t>サイ</t>
    </rPh>
    <rPh sb="101" eb="103">
      <t>ザンダカ</t>
    </rPh>
    <rPh sb="103" eb="104">
      <t>タイ</t>
    </rPh>
    <rPh sb="104" eb="106">
      <t>ジギョウ</t>
    </rPh>
    <rPh sb="106" eb="108">
      <t>キボ</t>
    </rPh>
    <rPh sb="108" eb="110">
      <t>ヒリツ</t>
    </rPh>
    <rPh sb="116" eb="118">
      <t>シヨウ</t>
    </rPh>
    <rPh sb="118" eb="119">
      <t>リョウ</t>
    </rPh>
    <rPh sb="119" eb="121">
      <t>タンカ</t>
    </rPh>
    <rPh sb="122" eb="125">
      <t>テイキテキ</t>
    </rPh>
    <rPh sb="126" eb="128">
      <t>ミナオ</t>
    </rPh>
    <rPh sb="130" eb="131">
      <t>オコナ</t>
    </rPh>
    <rPh sb="138" eb="139">
      <t>クワ</t>
    </rPh>
    <rPh sb="141" eb="143">
      <t>キギョウ</t>
    </rPh>
    <rPh sb="143" eb="144">
      <t>サイ</t>
    </rPh>
    <rPh sb="144" eb="146">
      <t>ザンダカ</t>
    </rPh>
    <rPh sb="151" eb="152">
      <t>コ</t>
    </rPh>
    <rPh sb="162" eb="164">
      <t>ルイジ</t>
    </rPh>
    <rPh sb="164" eb="166">
      <t>ダンタイ</t>
    </rPh>
    <rPh sb="167" eb="169">
      <t>ヒカク</t>
    </rPh>
    <rPh sb="172" eb="173">
      <t>ヒク</t>
    </rPh>
    <rPh sb="174" eb="176">
      <t>スウチ</t>
    </rPh>
    <rPh sb="177" eb="178">
      <t>シメ</t>
    </rPh>
    <rPh sb="183" eb="185">
      <t>コンゴ</t>
    </rPh>
    <rPh sb="186" eb="188">
      <t>テキセツ</t>
    </rPh>
    <rPh sb="189" eb="191">
      <t>トウシ</t>
    </rPh>
    <rPh sb="192" eb="193">
      <t>オコナ</t>
    </rPh>
    <rPh sb="195" eb="197">
      <t>ケイエイ</t>
    </rPh>
    <rPh sb="197" eb="199">
      <t>カイゼン</t>
    </rPh>
    <rPh sb="200" eb="201">
      <t>ハカ</t>
    </rPh>
    <rPh sb="208" eb="210">
      <t>ケイヒ</t>
    </rPh>
    <rPh sb="210" eb="212">
      <t>カイシュウ</t>
    </rPh>
    <rPh sb="212" eb="213">
      <t>リツ</t>
    </rPh>
    <rPh sb="214" eb="215">
      <t>タカ</t>
    </rPh>
    <rPh sb="216" eb="218">
      <t>スウチ</t>
    </rPh>
    <rPh sb="219" eb="220">
      <t>タモ</t>
    </rPh>
    <rPh sb="225" eb="226">
      <t>トク</t>
    </rPh>
    <rPh sb="227" eb="229">
      <t>ヘイセイ</t>
    </rPh>
    <rPh sb="231" eb="233">
      <t>ネンド</t>
    </rPh>
    <rPh sb="233" eb="235">
      <t>イコウ</t>
    </rPh>
    <rPh sb="241" eb="242">
      <t>オオ</t>
    </rPh>
    <rPh sb="244" eb="245">
      <t>コ</t>
    </rPh>
    <rPh sb="247" eb="249">
      <t>ケッカ</t>
    </rPh>
    <rPh sb="263" eb="265">
      <t>レイワ</t>
    </rPh>
    <rPh sb="266" eb="268">
      <t>ネンド</t>
    </rPh>
    <rPh sb="270" eb="277">
      <t>チホウ</t>
    </rPh>
    <rPh sb="278" eb="280">
      <t>テキヨウ</t>
    </rPh>
    <rPh sb="281" eb="283">
      <t>キギョウ</t>
    </rPh>
    <rPh sb="283" eb="285">
      <t>カイケイ</t>
    </rPh>
    <rPh sb="294" eb="296">
      <t>シホン</t>
    </rPh>
    <rPh sb="296" eb="297">
      <t>ヒ</t>
    </rPh>
    <rPh sb="298" eb="299">
      <t>カンガ</t>
    </rPh>
    <rPh sb="300" eb="301">
      <t>カタ</t>
    </rPh>
    <rPh sb="302" eb="304">
      <t>ヘンコウ</t>
    </rPh>
    <rPh sb="310" eb="312">
      <t>イコウ</t>
    </rPh>
    <rPh sb="312" eb="313">
      <t>ゴ</t>
    </rPh>
    <rPh sb="317" eb="319">
      <t>ゲンカ</t>
    </rPh>
    <rPh sb="319" eb="321">
      <t>ショウキャク</t>
    </rPh>
    <rPh sb="321" eb="322">
      <t>ヒ</t>
    </rPh>
    <rPh sb="323" eb="324">
      <t>フク</t>
    </rPh>
    <rPh sb="325" eb="327">
      <t>シヨウ</t>
    </rPh>
    <rPh sb="327" eb="328">
      <t>リョウ</t>
    </rPh>
    <rPh sb="328" eb="330">
      <t>タイショウ</t>
    </rPh>
    <rPh sb="330" eb="332">
      <t>ケイヒ</t>
    </rPh>
    <rPh sb="333" eb="335">
      <t>ミス</t>
    </rPh>
    <rPh sb="337" eb="339">
      <t>シヨウ</t>
    </rPh>
    <rPh sb="339" eb="340">
      <t>リョウ</t>
    </rPh>
    <rPh sb="340" eb="342">
      <t>タンカ</t>
    </rPh>
    <rPh sb="343" eb="345">
      <t>ミナオ</t>
    </rPh>
    <rPh sb="347" eb="348">
      <t>オコナ</t>
    </rPh>
    <rPh sb="352" eb="354">
      <t>コンゴ</t>
    </rPh>
    <rPh sb="355" eb="357">
      <t>ケンゼン</t>
    </rPh>
    <rPh sb="357" eb="359">
      <t>ケイエイ</t>
    </rPh>
    <rPh sb="360" eb="361">
      <t>ツヅ</t>
    </rPh>
    <rPh sb="368" eb="370">
      <t>トリクミ</t>
    </rPh>
    <rPh sb="371" eb="372">
      <t>オコナ</t>
    </rPh>
    <rPh sb="379" eb="381">
      <t>オスイ</t>
    </rPh>
    <rPh sb="381" eb="383">
      <t>ショリ</t>
    </rPh>
    <rPh sb="383" eb="385">
      <t>ゲンカ</t>
    </rPh>
    <rPh sb="390" eb="391">
      <t>ホン</t>
    </rPh>
    <rPh sb="391" eb="392">
      <t>シ</t>
    </rPh>
    <rPh sb="396" eb="397">
      <t>ジョウ</t>
    </rPh>
    <rPh sb="398" eb="400">
      <t>セッチ</t>
    </rPh>
    <rPh sb="402" eb="404">
      <t>ヒツヨウ</t>
    </rPh>
    <rPh sb="405" eb="406">
      <t>ナ</t>
    </rPh>
    <rPh sb="408" eb="410">
      <t>イジ</t>
    </rPh>
    <rPh sb="410" eb="413">
      <t>カンリヒ</t>
    </rPh>
    <rPh sb="414" eb="415">
      <t>オサ</t>
    </rPh>
    <rPh sb="423" eb="425">
      <t>ルイジ</t>
    </rPh>
    <rPh sb="425" eb="427">
      <t>ダンタイ</t>
    </rPh>
    <rPh sb="428" eb="430">
      <t>ヒカク</t>
    </rPh>
    <rPh sb="433" eb="435">
      <t>オスイ</t>
    </rPh>
    <rPh sb="435" eb="437">
      <t>ショリ</t>
    </rPh>
    <rPh sb="437" eb="439">
      <t>ゲンカ</t>
    </rPh>
    <rPh sb="440" eb="441">
      <t>ヒク</t>
    </rPh>
    <rPh sb="448" eb="450">
      <t>コンゴ</t>
    </rPh>
    <rPh sb="451" eb="453">
      <t>シセツ</t>
    </rPh>
    <rPh sb="454" eb="457">
      <t>ロウキュウカ</t>
    </rPh>
    <rPh sb="458" eb="459">
      <t>トモナ</t>
    </rPh>
    <rPh sb="460" eb="462">
      <t>シュウゼン</t>
    </rPh>
    <rPh sb="462" eb="463">
      <t>ヒ</t>
    </rPh>
    <rPh sb="464" eb="466">
      <t>ハッセイ</t>
    </rPh>
    <rPh sb="467" eb="469">
      <t>ミコ</t>
    </rPh>
    <rPh sb="474" eb="477">
      <t>ケイカクテキ</t>
    </rPh>
    <rPh sb="478" eb="480">
      <t>ヨボウ</t>
    </rPh>
    <rPh sb="480" eb="482">
      <t>シュウゼン</t>
    </rPh>
    <rPh sb="483" eb="484">
      <t>オコナ</t>
    </rPh>
    <rPh sb="486" eb="488">
      <t>イジ</t>
    </rPh>
    <rPh sb="488" eb="491">
      <t>カンリヒ</t>
    </rPh>
    <rPh sb="492" eb="494">
      <t>サクゲン</t>
    </rPh>
    <rPh sb="495" eb="496">
      <t>ツト</t>
    </rPh>
    <rPh sb="501" eb="503">
      <t>シセツ</t>
    </rPh>
    <rPh sb="503" eb="506">
      <t>リヨウリツ</t>
    </rPh>
    <rPh sb="514" eb="516">
      <t>スウネン</t>
    </rPh>
    <rPh sb="521" eb="522">
      <t>ミ</t>
    </rPh>
    <rPh sb="525" eb="527">
      <t>スウチ</t>
    </rPh>
    <rPh sb="533" eb="535">
      <t>ヘイセイ</t>
    </rPh>
    <rPh sb="537" eb="538">
      <t>ネン</t>
    </rPh>
    <rPh sb="538" eb="539">
      <t>ド</t>
    </rPh>
    <rPh sb="543" eb="545">
      <t>セイテン</t>
    </rPh>
    <rPh sb="545" eb="546">
      <t>ジ</t>
    </rPh>
    <rPh sb="546" eb="548">
      <t>サイダイ</t>
    </rPh>
    <rPh sb="548" eb="550">
      <t>ショリ</t>
    </rPh>
    <rPh sb="550" eb="552">
      <t>スイリョウ</t>
    </rPh>
    <rPh sb="553" eb="554">
      <t>ミ</t>
    </rPh>
    <rPh sb="557" eb="560">
      <t>リヨウリツ</t>
    </rPh>
    <rPh sb="561" eb="562">
      <t>ヤク</t>
    </rPh>
    <rPh sb="569" eb="571">
      <t>コンゴ</t>
    </rPh>
    <rPh sb="572" eb="573">
      <t>メン</t>
    </rPh>
    <rPh sb="573" eb="575">
      <t>セイビ</t>
    </rPh>
    <rPh sb="576" eb="578">
      <t>シンチョク</t>
    </rPh>
    <rPh sb="582" eb="584">
      <t>ショリ</t>
    </rPh>
    <rPh sb="584" eb="586">
      <t>スイリョウ</t>
    </rPh>
    <rPh sb="587" eb="589">
      <t>ゾウカ</t>
    </rPh>
    <rPh sb="592" eb="594">
      <t>ミコ</t>
    </rPh>
    <rPh sb="601" eb="603">
      <t>シセツ</t>
    </rPh>
    <rPh sb="604" eb="606">
      <t>ユウコウ</t>
    </rPh>
    <rPh sb="606" eb="608">
      <t>リヨウ</t>
    </rPh>
    <rPh sb="609" eb="610">
      <t>ハカ</t>
    </rPh>
    <rPh sb="614" eb="615">
      <t>カンガ</t>
    </rPh>
    <rPh sb="622" eb="625">
      <t>スイセンカ</t>
    </rPh>
    <rPh sb="625" eb="626">
      <t>リツ</t>
    </rPh>
    <rPh sb="631" eb="632">
      <t>ホン</t>
    </rPh>
    <rPh sb="632" eb="633">
      <t>シ</t>
    </rPh>
    <rPh sb="634" eb="636">
      <t>ルイジ</t>
    </rPh>
    <rPh sb="636" eb="638">
      <t>ダンタイ</t>
    </rPh>
    <rPh sb="639" eb="641">
      <t>ヘイキン</t>
    </rPh>
    <rPh sb="642" eb="643">
      <t>コ</t>
    </rPh>
    <rPh sb="645" eb="646">
      <t>タカ</t>
    </rPh>
    <rPh sb="646" eb="648">
      <t>スイジュン</t>
    </rPh>
    <rPh sb="649" eb="650">
      <t>タモ</t>
    </rPh>
    <rPh sb="661" eb="663">
      <t>ゼンコク</t>
    </rPh>
    <rPh sb="663" eb="665">
      <t>ヘイキン</t>
    </rPh>
    <rPh sb="666" eb="668">
      <t>ヒカク</t>
    </rPh>
    <rPh sb="671" eb="672">
      <t>ヤク</t>
    </rPh>
    <rPh sb="677" eb="679">
      <t>シタマワ</t>
    </rPh>
    <rPh sb="686" eb="688">
      <t>コンゴ</t>
    </rPh>
    <rPh sb="689" eb="692">
      <t>ミセツゾク</t>
    </rPh>
    <rPh sb="693" eb="695">
      <t>カイショウ</t>
    </rPh>
    <rPh sb="696" eb="697">
      <t>ム</t>
    </rPh>
    <rPh sb="699" eb="701">
      <t>ケイハツ</t>
    </rPh>
    <rPh sb="701" eb="703">
      <t>カツドウ</t>
    </rPh>
    <rPh sb="704" eb="705">
      <t>オコナ</t>
    </rPh>
    <phoneticPr fontId="4"/>
  </si>
  <si>
    <t>　本市の下水道管渠は最も古いものでも敷設後20年程度であり、管渠の耐用年数である50年と比較しても老朽化しているとは言えない。
　しかし、処理場施設については、使用年数が耐用年数（概ね20年）に迫ってきており、突発的な故障等により機能不全に陥らないよう計画的な修繕を行っていく必要がある。そこで、本市においては平成30年度から令和元年度にかけてストックマネジメント計画の策定を行っており、以降は計画に基づいた効率的な修繕を行っていくこととしている。</t>
    <rPh sb="1" eb="3">
      <t>ホンシ</t>
    </rPh>
    <rPh sb="4" eb="7">
      <t>ゲスイドウ</t>
    </rPh>
    <rPh sb="7" eb="9">
      <t>カンキョ</t>
    </rPh>
    <rPh sb="10" eb="11">
      <t>モット</t>
    </rPh>
    <rPh sb="12" eb="13">
      <t>フル</t>
    </rPh>
    <rPh sb="18" eb="20">
      <t>フセツ</t>
    </rPh>
    <rPh sb="20" eb="21">
      <t>ゴ</t>
    </rPh>
    <rPh sb="23" eb="24">
      <t>ネン</t>
    </rPh>
    <rPh sb="24" eb="26">
      <t>テイド</t>
    </rPh>
    <rPh sb="30" eb="32">
      <t>カンキョ</t>
    </rPh>
    <rPh sb="33" eb="35">
      <t>タイヨウ</t>
    </rPh>
    <rPh sb="35" eb="37">
      <t>ネンスウ</t>
    </rPh>
    <rPh sb="42" eb="43">
      <t>ネン</t>
    </rPh>
    <rPh sb="44" eb="46">
      <t>ヒカク</t>
    </rPh>
    <rPh sb="49" eb="52">
      <t>ロウキュウカ</t>
    </rPh>
    <rPh sb="58" eb="59">
      <t>イ</t>
    </rPh>
    <rPh sb="69" eb="72">
      <t>ショリジョウ</t>
    </rPh>
    <rPh sb="72" eb="74">
      <t>シセツ</t>
    </rPh>
    <rPh sb="80" eb="82">
      <t>シヨウ</t>
    </rPh>
    <rPh sb="82" eb="84">
      <t>ネンスウ</t>
    </rPh>
    <rPh sb="85" eb="87">
      <t>タイヨウ</t>
    </rPh>
    <rPh sb="87" eb="89">
      <t>ネンスウ</t>
    </rPh>
    <rPh sb="90" eb="91">
      <t>オオム</t>
    </rPh>
    <rPh sb="94" eb="95">
      <t>ネン</t>
    </rPh>
    <rPh sb="97" eb="98">
      <t>セマ</t>
    </rPh>
    <rPh sb="105" eb="108">
      <t>トッパツテキ</t>
    </rPh>
    <rPh sb="109" eb="111">
      <t>コショウ</t>
    </rPh>
    <rPh sb="111" eb="112">
      <t>トウ</t>
    </rPh>
    <rPh sb="115" eb="117">
      <t>キノウ</t>
    </rPh>
    <rPh sb="117" eb="119">
      <t>フゼン</t>
    </rPh>
    <rPh sb="120" eb="121">
      <t>オチイ</t>
    </rPh>
    <rPh sb="126" eb="129">
      <t>ケイカクテキ</t>
    </rPh>
    <rPh sb="130" eb="132">
      <t>シュウゼン</t>
    </rPh>
    <rPh sb="133" eb="134">
      <t>オコナ</t>
    </rPh>
    <rPh sb="138" eb="140">
      <t>ヒツヨウ</t>
    </rPh>
    <rPh sb="148" eb="150">
      <t>ホンシ</t>
    </rPh>
    <rPh sb="155" eb="157">
      <t>ヘイセイ</t>
    </rPh>
    <rPh sb="159" eb="161">
      <t>ネンド</t>
    </rPh>
    <rPh sb="163" eb="165">
      <t>レイワ</t>
    </rPh>
    <rPh sb="165" eb="166">
      <t>ガン</t>
    </rPh>
    <rPh sb="166" eb="168">
      <t>ネンド</t>
    </rPh>
    <rPh sb="182" eb="184">
      <t>ケイカク</t>
    </rPh>
    <rPh sb="185" eb="187">
      <t>サクテイ</t>
    </rPh>
    <rPh sb="188" eb="189">
      <t>オコナ</t>
    </rPh>
    <rPh sb="194" eb="196">
      <t>イコウ</t>
    </rPh>
    <rPh sb="197" eb="199">
      <t>ケイカク</t>
    </rPh>
    <rPh sb="200" eb="201">
      <t>モト</t>
    </rPh>
    <rPh sb="204" eb="207">
      <t>コウリツテキ</t>
    </rPh>
    <rPh sb="208" eb="210">
      <t>シュウゼン</t>
    </rPh>
    <rPh sb="211" eb="212">
      <t>オコナ</t>
    </rPh>
    <phoneticPr fontId="16"/>
  </si>
  <si>
    <t>　本市の下水道事業の経営状況は、類似団体と比較しても比較的健全な経営を行えているといえる。
　しかし今後は、施設の老朽化に伴って処理施設の更新修繕のための費用が発生することが予想されるため、ストックマネジメント計画を策定し、効率的な修繕を行うことによって支出の平準化を図る必要がある。
　また歳入においては、使用者の節水意識の向上による使用料収入の伸び悩み等が予想されるため、今後の更新投資に充てる財源を確保するためにも定期的な使用料単価の見直しを継続して行っていくことが重要である。
　今後は令和2年度に予定している地方公営企業法の適用により詳細な経営状況を把握・分析し、効率的な経営を行う。</t>
    <rPh sb="1" eb="3">
      <t>ホンシ</t>
    </rPh>
    <rPh sb="4" eb="7">
      <t>ゲスイドウ</t>
    </rPh>
    <rPh sb="7" eb="9">
      <t>ジギョウ</t>
    </rPh>
    <rPh sb="10" eb="12">
      <t>ケイエイ</t>
    </rPh>
    <rPh sb="12" eb="14">
      <t>ジョウキョウ</t>
    </rPh>
    <rPh sb="16" eb="18">
      <t>ルイジ</t>
    </rPh>
    <rPh sb="18" eb="20">
      <t>ダンタイ</t>
    </rPh>
    <rPh sb="21" eb="23">
      <t>ヒカク</t>
    </rPh>
    <rPh sb="26" eb="28">
      <t>ヒカク</t>
    </rPh>
    <rPh sb="28" eb="29">
      <t>テキ</t>
    </rPh>
    <rPh sb="29" eb="31">
      <t>ケンゼン</t>
    </rPh>
    <rPh sb="32" eb="34">
      <t>ケイエイ</t>
    </rPh>
    <rPh sb="35" eb="36">
      <t>オコナ</t>
    </rPh>
    <rPh sb="50" eb="52">
      <t>コンゴ</t>
    </rPh>
    <rPh sb="54" eb="56">
      <t>シセツ</t>
    </rPh>
    <rPh sb="57" eb="60">
      <t>ロウキュウカ</t>
    </rPh>
    <rPh sb="61" eb="62">
      <t>トモナ</t>
    </rPh>
    <rPh sb="64" eb="66">
      <t>ショリ</t>
    </rPh>
    <rPh sb="66" eb="68">
      <t>シセツ</t>
    </rPh>
    <rPh sb="69" eb="71">
      <t>コウシン</t>
    </rPh>
    <rPh sb="71" eb="73">
      <t>シュウゼン</t>
    </rPh>
    <rPh sb="77" eb="79">
      <t>ヒヨウ</t>
    </rPh>
    <rPh sb="80" eb="82">
      <t>ハッセイ</t>
    </rPh>
    <rPh sb="87" eb="89">
      <t>ヨソウ</t>
    </rPh>
    <rPh sb="105" eb="107">
      <t>ケイカク</t>
    </rPh>
    <rPh sb="108" eb="110">
      <t>サクテイ</t>
    </rPh>
    <rPh sb="112" eb="115">
      <t>コウリツテキ</t>
    </rPh>
    <rPh sb="116" eb="118">
      <t>シュウゼン</t>
    </rPh>
    <rPh sb="119" eb="120">
      <t>オコナ</t>
    </rPh>
    <rPh sb="127" eb="129">
      <t>シシュツ</t>
    </rPh>
    <rPh sb="130" eb="133">
      <t>ヘイジュンカ</t>
    </rPh>
    <rPh sb="134" eb="135">
      <t>ハカ</t>
    </rPh>
    <rPh sb="136" eb="138">
      <t>ヒツヨウ</t>
    </rPh>
    <rPh sb="146" eb="148">
      <t>サイニュウ</t>
    </rPh>
    <rPh sb="154" eb="157">
      <t>シヨウシャ</t>
    </rPh>
    <rPh sb="158" eb="160">
      <t>セッスイ</t>
    </rPh>
    <rPh sb="160" eb="162">
      <t>イシキ</t>
    </rPh>
    <rPh sb="163" eb="165">
      <t>コウジョウ</t>
    </rPh>
    <rPh sb="168" eb="171">
      <t>シヨウリョウ</t>
    </rPh>
    <rPh sb="171" eb="173">
      <t>シュウニュウ</t>
    </rPh>
    <rPh sb="174" eb="175">
      <t>ノ</t>
    </rPh>
    <rPh sb="176" eb="177">
      <t>ナヤ</t>
    </rPh>
    <rPh sb="178" eb="179">
      <t>トウ</t>
    </rPh>
    <rPh sb="180" eb="182">
      <t>ヨソウ</t>
    </rPh>
    <rPh sb="188" eb="190">
      <t>コンゴ</t>
    </rPh>
    <rPh sb="191" eb="193">
      <t>コウシン</t>
    </rPh>
    <rPh sb="193" eb="195">
      <t>トウシ</t>
    </rPh>
    <rPh sb="196" eb="197">
      <t>ア</t>
    </rPh>
    <rPh sb="199" eb="201">
      <t>ザイゲン</t>
    </rPh>
    <rPh sb="202" eb="204">
      <t>カクホ</t>
    </rPh>
    <rPh sb="210" eb="213">
      <t>テイキテキ</t>
    </rPh>
    <rPh sb="214" eb="217">
      <t>シヨウリョウ</t>
    </rPh>
    <rPh sb="217" eb="219">
      <t>タンカ</t>
    </rPh>
    <rPh sb="220" eb="222">
      <t>ミナオ</t>
    </rPh>
    <rPh sb="224" eb="226">
      <t>ケイゾク</t>
    </rPh>
    <rPh sb="228" eb="229">
      <t>オコナ</t>
    </rPh>
    <rPh sb="236" eb="238">
      <t>ジュウヨウ</t>
    </rPh>
    <rPh sb="244" eb="246">
      <t>コンゴ</t>
    </rPh>
    <rPh sb="247" eb="249">
      <t>レイワ</t>
    </rPh>
    <rPh sb="250" eb="252">
      <t>ネンド</t>
    </rPh>
    <rPh sb="253" eb="255">
      <t>ヨテイ</t>
    </rPh>
    <rPh sb="259" eb="266">
      <t>チホウ</t>
    </rPh>
    <rPh sb="267" eb="269">
      <t>テキヨウ</t>
    </rPh>
    <rPh sb="272" eb="274">
      <t>ショウサイ</t>
    </rPh>
    <rPh sb="275" eb="277">
      <t>ケイエイ</t>
    </rPh>
    <rPh sb="277" eb="279">
      <t>ジョウキョウ</t>
    </rPh>
    <rPh sb="280" eb="282">
      <t>ハアク</t>
    </rPh>
    <rPh sb="283" eb="285">
      <t>ブンセキ</t>
    </rPh>
    <rPh sb="287" eb="290">
      <t>コウリツテキ</t>
    </rPh>
    <rPh sb="291" eb="293">
      <t>ケイエイ</t>
    </rPh>
    <rPh sb="294" eb="295">
      <t>オコナ</t>
    </rPh>
    <phoneticPr fontId="1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</si>
</sst>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ge"/>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color theme="1"/>
      <name val="ＭＳ ゴシック"/>
      <family val="3"/>
      <charset val="128"/>
    </font>
    <font>
      <sz val="6"/>
      <name val="游ゴシック"/>
      <family val="2"/>
      <charset val="128"/>
      <scheme val="minor"/>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2" applyFont="1" applyBorder="1" applyAlignment="1" applyProtection="1">
      <alignment horizontal="left" vertical="top" wrapText="1"/>
      <protection locked="0"/>
    </xf>
    <xf numFmtId="0" fontId="5" fillId="0" borderId="0" xfId="2" applyFont="1" applyBorder="1" applyAlignment="1" applyProtection="1">
      <alignment horizontal="left" vertical="top" wrapText="1"/>
      <protection locked="0"/>
    </xf>
    <xf numFmtId="0" fontId="5" fillId="0" borderId="7" xfId="2" applyFont="1" applyBorder="1" applyAlignment="1" applyProtection="1">
      <alignment horizontal="left" vertical="top" wrapText="1"/>
      <protection locked="0"/>
    </xf>
    <xf numFmtId="0" fontId="5" fillId="0" borderId="8" xfId="2" applyFont="1" applyBorder="1" applyAlignment="1" applyProtection="1">
      <alignment horizontal="left" vertical="top" wrapText="1"/>
      <protection locked="0"/>
    </xf>
    <xf numFmtId="0" fontId="5" fillId="0" borderId="1" xfId="2" applyFont="1" applyBorder="1" applyAlignment="1" applyProtection="1">
      <alignment horizontal="left" vertical="top" wrapText="1"/>
      <protection locked="0"/>
    </xf>
    <xf numFmtId="0" fontId="5" fillId="0" borderId="9" xfId="2"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3">
    <cellStyle name="桁区切り" xfId="1" builtinId="6"/>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972-46B9-AB12-BE0AA0DAB2CB}"/>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0.16</c:v>
                </c:pt>
                <c:pt idx="1">
                  <c:v>0.11</c:v>
                </c:pt>
                <c:pt idx="2">
                  <c:v>0.15</c:v>
                </c:pt>
                <c:pt idx="3">
                  <c:v>0.16</c:v>
                </c:pt>
                <c:pt idx="4">
                  <c:v>0.13</c:v>
                </c:pt>
              </c:numCache>
            </c:numRef>
          </c:val>
          <c:smooth val="0"/>
          <c:extLst>
            <c:ext xmlns:c16="http://schemas.microsoft.com/office/drawing/2014/chart" uri="{C3380CC4-5D6E-409C-BE32-E72D297353CC}">
              <c16:uniqueId val="{00000001-4972-46B9-AB12-BE0AA0DAB2CB}"/>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ge"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45.99</c:v>
                </c:pt>
                <c:pt idx="1">
                  <c:v>46.8</c:v>
                </c:pt>
                <c:pt idx="2">
                  <c:v>47</c:v>
                </c:pt>
                <c:pt idx="3">
                  <c:v>47.33</c:v>
                </c:pt>
                <c:pt idx="4">
                  <c:v>48.02</c:v>
                </c:pt>
              </c:numCache>
            </c:numRef>
          </c:val>
          <c:extLst>
            <c:ext xmlns:c16="http://schemas.microsoft.com/office/drawing/2014/chart" uri="{C3380CC4-5D6E-409C-BE32-E72D297353CC}">
              <c16:uniqueId val="{00000000-EE02-4FF1-8458-1309037A1F32}"/>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41.63</c:v>
                </c:pt>
                <c:pt idx="1">
                  <c:v>54.67</c:v>
                </c:pt>
                <c:pt idx="2">
                  <c:v>53.51</c:v>
                </c:pt>
                <c:pt idx="3">
                  <c:v>53.5</c:v>
                </c:pt>
                <c:pt idx="4">
                  <c:v>52.58</c:v>
                </c:pt>
              </c:numCache>
            </c:numRef>
          </c:val>
          <c:smooth val="0"/>
          <c:extLst>
            <c:ext xmlns:c16="http://schemas.microsoft.com/office/drawing/2014/chart" uri="{C3380CC4-5D6E-409C-BE32-E72D297353CC}">
              <c16:uniqueId val="{00000001-EE02-4FF1-8458-1309037A1F32}"/>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ge"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91.82</c:v>
                </c:pt>
                <c:pt idx="1">
                  <c:v>92.65</c:v>
                </c:pt>
                <c:pt idx="2">
                  <c:v>92.62</c:v>
                </c:pt>
                <c:pt idx="3">
                  <c:v>91.75</c:v>
                </c:pt>
                <c:pt idx="4">
                  <c:v>91.28</c:v>
                </c:pt>
              </c:numCache>
            </c:numRef>
          </c:val>
          <c:extLst>
            <c:ext xmlns:c16="http://schemas.microsoft.com/office/drawing/2014/chart" uri="{C3380CC4-5D6E-409C-BE32-E72D297353CC}">
              <c16:uniqueId val="{00000000-1E2C-49DF-A336-45B823CBB9E6}"/>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66.33</c:v>
                </c:pt>
                <c:pt idx="1">
                  <c:v>83.8</c:v>
                </c:pt>
                <c:pt idx="2">
                  <c:v>83.91</c:v>
                </c:pt>
                <c:pt idx="3">
                  <c:v>83.51</c:v>
                </c:pt>
                <c:pt idx="4">
                  <c:v>83.02</c:v>
                </c:pt>
              </c:numCache>
            </c:numRef>
          </c:val>
          <c:smooth val="0"/>
          <c:extLst>
            <c:ext xmlns:c16="http://schemas.microsoft.com/office/drawing/2014/chart" uri="{C3380CC4-5D6E-409C-BE32-E72D297353CC}">
              <c16:uniqueId val="{00000001-1E2C-49DF-A336-45B823CBB9E6}"/>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ge"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91.05</c:v>
                </c:pt>
                <c:pt idx="1">
                  <c:v>90.54</c:v>
                </c:pt>
                <c:pt idx="2">
                  <c:v>88.78</c:v>
                </c:pt>
                <c:pt idx="3">
                  <c:v>90.2</c:v>
                </c:pt>
                <c:pt idx="4">
                  <c:v>91.38</c:v>
                </c:pt>
              </c:numCache>
            </c:numRef>
          </c:val>
          <c:extLst>
            <c:ext xmlns:c16="http://schemas.microsoft.com/office/drawing/2014/chart" uri="{C3380CC4-5D6E-409C-BE32-E72D297353CC}">
              <c16:uniqueId val="{00000000-F7F8-4F3E-8290-7D76B695A41C}"/>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7F8-4F3E-8290-7D76B695A41C}"/>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ge"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631-49A4-811B-769A218DA81A}"/>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631-49A4-811B-769A218DA81A}"/>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ge"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80B-4BD2-A19B-A63733542315}"/>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80B-4BD2-A19B-A63733542315}"/>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ge"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2F1-48A5-B603-8966270BDE37}"/>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2F1-48A5-B603-8966270BDE37}"/>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ge"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174-436A-8F1D-8B1BB52E13D6}"/>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174-436A-8F1D-8B1BB52E13D6}"/>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ge"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c:v>765.77</c:v>
                </c:pt>
                <c:pt idx="1">
                  <c:v>740.62</c:v>
                </c:pt>
                <c:pt idx="2">
                  <c:v>610.15</c:v>
                </c:pt>
                <c:pt idx="3">
                  <c:v>557.66999999999996</c:v>
                </c:pt>
                <c:pt idx="4">
                  <c:v>482.36</c:v>
                </c:pt>
              </c:numCache>
            </c:numRef>
          </c:val>
          <c:extLst>
            <c:ext xmlns:c16="http://schemas.microsoft.com/office/drawing/2014/chart" uri="{C3380CC4-5D6E-409C-BE32-E72D297353CC}">
              <c16:uniqueId val="{00000000-E614-429C-8164-D3C2A40DDED1}"/>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1315.67</c:v>
                </c:pt>
                <c:pt idx="1">
                  <c:v>1118.56</c:v>
                </c:pt>
                <c:pt idx="2">
                  <c:v>1111.31</c:v>
                </c:pt>
                <c:pt idx="3">
                  <c:v>966.33</c:v>
                </c:pt>
                <c:pt idx="4">
                  <c:v>958.81</c:v>
                </c:pt>
              </c:numCache>
            </c:numRef>
          </c:val>
          <c:smooth val="0"/>
          <c:extLst>
            <c:ext xmlns:c16="http://schemas.microsoft.com/office/drawing/2014/chart" uri="{C3380CC4-5D6E-409C-BE32-E72D297353CC}">
              <c16:uniqueId val="{00000001-E614-429C-8164-D3C2A40DDED1}"/>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ge"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100.77</c:v>
                </c:pt>
                <c:pt idx="1">
                  <c:v>100.7</c:v>
                </c:pt>
                <c:pt idx="2">
                  <c:v>126.66</c:v>
                </c:pt>
                <c:pt idx="3">
                  <c:v>121.75</c:v>
                </c:pt>
                <c:pt idx="4">
                  <c:v>123.89</c:v>
                </c:pt>
              </c:numCache>
            </c:numRef>
          </c:val>
          <c:extLst>
            <c:ext xmlns:c16="http://schemas.microsoft.com/office/drawing/2014/chart" uri="{C3380CC4-5D6E-409C-BE32-E72D297353CC}">
              <c16:uniqueId val="{00000000-FF62-46E9-B8D3-D4BBC23A958F}"/>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60.78</c:v>
                </c:pt>
                <c:pt idx="1">
                  <c:v>72.33</c:v>
                </c:pt>
                <c:pt idx="2">
                  <c:v>75.540000000000006</c:v>
                </c:pt>
                <c:pt idx="3">
                  <c:v>81.739999999999995</c:v>
                </c:pt>
                <c:pt idx="4">
                  <c:v>82.88</c:v>
                </c:pt>
              </c:numCache>
            </c:numRef>
          </c:val>
          <c:smooth val="0"/>
          <c:extLst>
            <c:ext xmlns:c16="http://schemas.microsoft.com/office/drawing/2014/chart" uri="{C3380CC4-5D6E-409C-BE32-E72D297353CC}">
              <c16:uniqueId val="{00000001-FF62-46E9-B8D3-D4BBC23A958F}"/>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ge"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157.94999999999999</c:v>
                </c:pt>
                <c:pt idx="1">
                  <c:v>159.76</c:v>
                </c:pt>
                <c:pt idx="2">
                  <c:v>126.66</c:v>
                </c:pt>
                <c:pt idx="3">
                  <c:v>138.97999999999999</c:v>
                </c:pt>
                <c:pt idx="4">
                  <c:v>139.09</c:v>
                </c:pt>
              </c:numCache>
            </c:numRef>
          </c:val>
          <c:extLst>
            <c:ext xmlns:c16="http://schemas.microsoft.com/office/drawing/2014/chart" uri="{C3380CC4-5D6E-409C-BE32-E72D297353CC}">
              <c16:uniqueId val="{00000000-E176-4686-AE16-59D93A3A0D97}"/>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276.26</c:v>
                </c:pt>
                <c:pt idx="1">
                  <c:v>215.28</c:v>
                </c:pt>
                <c:pt idx="2">
                  <c:v>207.96</c:v>
                </c:pt>
                <c:pt idx="3">
                  <c:v>194.31</c:v>
                </c:pt>
                <c:pt idx="4">
                  <c:v>190.99</c:v>
                </c:pt>
              </c:numCache>
            </c:numRef>
          </c:val>
          <c:smooth val="0"/>
          <c:extLst>
            <c:ext xmlns:c16="http://schemas.microsoft.com/office/drawing/2014/chart" uri="{C3380CC4-5D6E-409C-BE32-E72D297353CC}">
              <c16:uniqueId val="{00000001-E176-4686-AE16-59D93A3A0D97}"/>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ge"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【682.78】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【95.20】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【58.98】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【136.86】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【100.91】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x14ac:dyDescent="0.15">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x14ac:dyDescent="0.15">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3" t="str">
        <f>データ!H6</f>
        <v>愛媛県　東温市</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3"/>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3"/>
      <c r="BK7" s="3"/>
      <c r="BL7" s="4" t="s">
        <v>9</v>
      </c>
      <c r="BM7" s="5"/>
      <c r="BN7" s="5"/>
      <c r="BO7" s="5"/>
      <c r="BP7" s="5"/>
      <c r="BQ7" s="5"/>
      <c r="BR7" s="5"/>
      <c r="BS7" s="5"/>
      <c r="BT7" s="5"/>
      <c r="BU7" s="5"/>
      <c r="BV7" s="5"/>
      <c r="BW7" s="5"/>
      <c r="BX7" s="5"/>
      <c r="BY7" s="6"/>
    </row>
    <row r="8" spans="1:78" ht="18.75" customHeight="1" x14ac:dyDescent="0.15">
      <c r="A8" s="2"/>
      <c r="B8" s="48" t="str">
        <f>データ!I6</f>
        <v>法非適用</v>
      </c>
      <c r="C8" s="48"/>
      <c r="D8" s="48"/>
      <c r="E8" s="48"/>
      <c r="F8" s="48"/>
      <c r="G8" s="48"/>
      <c r="H8" s="48"/>
      <c r="I8" s="48" t="str">
        <f>データ!J6</f>
        <v>下水道事業</v>
      </c>
      <c r="J8" s="48"/>
      <c r="K8" s="48"/>
      <c r="L8" s="48"/>
      <c r="M8" s="48"/>
      <c r="N8" s="48"/>
      <c r="O8" s="48"/>
      <c r="P8" s="48" t="str">
        <f>データ!K6</f>
        <v>公共下水道</v>
      </c>
      <c r="Q8" s="48"/>
      <c r="R8" s="48"/>
      <c r="S8" s="48"/>
      <c r="T8" s="48"/>
      <c r="U8" s="48"/>
      <c r="V8" s="48"/>
      <c r="W8" s="48" t="str">
        <f>データ!L6</f>
        <v>Cc2</v>
      </c>
      <c r="X8" s="48"/>
      <c r="Y8" s="48"/>
      <c r="Z8" s="48"/>
      <c r="AA8" s="48"/>
      <c r="AB8" s="48"/>
      <c r="AC8" s="48"/>
      <c r="AD8" s="49" t="str">
        <f>データ!$M$6</f>
        <v>非設置</v>
      </c>
      <c r="AE8" s="49"/>
      <c r="AF8" s="49"/>
      <c r="AG8" s="49"/>
      <c r="AH8" s="49"/>
      <c r="AI8" s="49"/>
      <c r="AJ8" s="49"/>
      <c r="AK8" s="3"/>
      <c r="AL8" s="50">
        <f>データ!S6</f>
        <v>33588</v>
      </c>
      <c r="AM8" s="50"/>
      <c r="AN8" s="50"/>
      <c r="AO8" s="50"/>
      <c r="AP8" s="50"/>
      <c r="AQ8" s="50"/>
      <c r="AR8" s="50"/>
      <c r="AS8" s="50"/>
      <c r="AT8" s="45">
        <f>データ!T6</f>
        <v>211.3</v>
      </c>
      <c r="AU8" s="45"/>
      <c r="AV8" s="45"/>
      <c r="AW8" s="45"/>
      <c r="AX8" s="45"/>
      <c r="AY8" s="45"/>
      <c r="AZ8" s="45"/>
      <c r="BA8" s="45"/>
      <c r="BB8" s="45">
        <f>データ!U6</f>
        <v>158.96</v>
      </c>
      <c r="BC8" s="45"/>
      <c r="BD8" s="45"/>
      <c r="BE8" s="45"/>
      <c r="BF8" s="45"/>
      <c r="BG8" s="45"/>
      <c r="BH8" s="45"/>
      <c r="BI8" s="45"/>
      <c r="BJ8" s="3"/>
      <c r="BK8" s="3"/>
      <c r="BL8" s="46" t="s">
        <v>10</v>
      </c>
      <c r="BM8" s="47"/>
      <c r="BN8" s="7" t="s">
        <v>11</v>
      </c>
      <c r="BO8" s="8"/>
      <c r="BP8" s="8"/>
      <c r="BQ8" s="8"/>
      <c r="BR8" s="8"/>
      <c r="BS8" s="8"/>
      <c r="BT8" s="8"/>
      <c r="BU8" s="8"/>
      <c r="BV8" s="8"/>
      <c r="BW8" s="8"/>
      <c r="BX8" s="8"/>
      <c r="BY8" s="9"/>
    </row>
    <row r="9" spans="1:78" ht="18.75" customHeight="1" x14ac:dyDescent="0.15">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3"/>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3"/>
      <c r="BK9" s="3"/>
      <c r="BL9" s="51" t="s">
        <v>20</v>
      </c>
      <c r="BM9" s="52"/>
      <c r="BN9" s="10" t="s">
        <v>21</v>
      </c>
      <c r="BO9" s="11"/>
      <c r="BP9" s="11"/>
      <c r="BQ9" s="11"/>
      <c r="BR9" s="11"/>
      <c r="BS9" s="11"/>
      <c r="BT9" s="11"/>
      <c r="BU9" s="11"/>
      <c r="BV9" s="11"/>
      <c r="BW9" s="11"/>
      <c r="BX9" s="11"/>
      <c r="BY9" s="12"/>
    </row>
    <row r="10" spans="1:78" ht="18.75" customHeight="1" x14ac:dyDescent="0.15">
      <c r="A10" s="2"/>
      <c r="B10" s="45" t="str">
        <f>データ!N6</f>
        <v>-</v>
      </c>
      <c r="C10" s="45"/>
      <c r="D10" s="45"/>
      <c r="E10" s="45"/>
      <c r="F10" s="45"/>
      <c r="G10" s="45"/>
      <c r="H10" s="45"/>
      <c r="I10" s="45" t="str">
        <f>データ!O6</f>
        <v>該当数値なし</v>
      </c>
      <c r="J10" s="45"/>
      <c r="K10" s="45"/>
      <c r="L10" s="45"/>
      <c r="M10" s="45"/>
      <c r="N10" s="45"/>
      <c r="O10" s="45"/>
      <c r="P10" s="45">
        <f>データ!P6</f>
        <v>65.89</v>
      </c>
      <c r="Q10" s="45"/>
      <c r="R10" s="45"/>
      <c r="S10" s="45"/>
      <c r="T10" s="45"/>
      <c r="U10" s="45"/>
      <c r="V10" s="45"/>
      <c r="W10" s="45">
        <f>データ!Q6</f>
        <v>102.14</v>
      </c>
      <c r="X10" s="45"/>
      <c r="Y10" s="45"/>
      <c r="Z10" s="45"/>
      <c r="AA10" s="45"/>
      <c r="AB10" s="45"/>
      <c r="AC10" s="45"/>
      <c r="AD10" s="50">
        <f>データ!R6</f>
        <v>2955</v>
      </c>
      <c r="AE10" s="50"/>
      <c r="AF10" s="50"/>
      <c r="AG10" s="50"/>
      <c r="AH10" s="50"/>
      <c r="AI10" s="50"/>
      <c r="AJ10" s="50"/>
      <c r="AK10" s="2"/>
      <c r="AL10" s="50">
        <f>データ!V6</f>
        <v>22069</v>
      </c>
      <c r="AM10" s="50"/>
      <c r="AN10" s="50"/>
      <c r="AO10" s="50"/>
      <c r="AP10" s="50"/>
      <c r="AQ10" s="50"/>
      <c r="AR10" s="50"/>
      <c r="AS10" s="50"/>
      <c r="AT10" s="45">
        <f>データ!W6</f>
        <v>5.52</v>
      </c>
      <c r="AU10" s="45"/>
      <c r="AV10" s="45"/>
      <c r="AW10" s="45"/>
      <c r="AX10" s="45"/>
      <c r="AY10" s="45"/>
      <c r="AZ10" s="45"/>
      <c r="BA10" s="45"/>
      <c r="BB10" s="45">
        <f>データ!X6</f>
        <v>3998.01</v>
      </c>
      <c r="BC10" s="45"/>
      <c r="BD10" s="45"/>
      <c r="BE10" s="45"/>
      <c r="BF10" s="45"/>
      <c r="BG10" s="45"/>
      <c r="BH10" s="45"/>
      <c r="BI10" s="45"/>
      <c r="BJ10" s="2"/>
      <c r="BK10" s="2"/>
      <c r="BL10" s="68" t="s">
        <v>22</v>
      </c>
      <c r="BM10" s="6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0" t="s">
        <v>24</v>
      </c>
      <c r="BM11" s="70"/>
      <c r="BN11" s="70"/>
      <c r="BO11" s="70"/>
      <c r="BP11" s="70"/>
      <c r="BQ11" s="70"/>
      <c r="BR11" s="70"/>
      <c r="BS11" s="70"/>
      <c r="BT11" s="70"/>
      <c r="BU11" s="70"/>
      <c r="BV11" s="70"/>
      <c r="BW11" s="70"/>
      <c r="BX11" s="70"/>
      <c r="BY11" s="70"/>
      <c r="BZ11" s="7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0"/>
      <c r="BM12" s="70"/>
      <c r="BN12" s="70"/>
      <c r="BO12" s="70"/>
      <c r="BP12" s="70"/>
      <c r="BQ12" s="70"/>
      <c r="BR12" s="70"/>
      <c r="BS12" s="70"/>
      <c r="BT12" s="70"/>
      <c r="BU12" s="70"/>
      <c r="BV12" s="70"/>
      <c r="BW12" s="70"/>
      <c r="BX12" s="70"/>
      <c r="BY12" s="70"/>
      <c r="BZ12" s="7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1"/>
      <c r="BM13" s="71"/>
      <c r="BN13" s="71"/>
      <c r="BO13" s="71"/>
      <c r="BP13" s="71"/>
      <c r="BQ13" s="71"/>
      <c r="BR13" s="71"/>
      <c r="BS13" s="71"/>
      <c r="BT13" s="71"/>
      <c r="BU13" s="71"/>
      <c r="BV13" s="71"/>
      <c r="BW13" s="71"/>
      <c r="BX13" s="71"/>
      <c r="BY13" s="71"/>
      <c r="BZ13" s="71"/>
    </row>
    <row r="14" spans="1:78" ht="13.5" customHeight="1" x14ac:dyDescent="0.15">
      <c r="A14" s="2"/>
      <c r="B14" s="72" t="s">
        <v>25</v>
      </c>
      <c r="C14" s="73"/>
      <c r="D14" s="73"/>
      <c r="E14" s="73"/>
      <c r="F14" s="73"/>
      <c r="G14" s="73"/>
      <c r="H14" s="73"/>
      <c r="I14" s="73"/>
      <c r="J14" s="73"/>
      <c r="K14" s="73"/>
      <c r="L14" s="73"/>
      <c r="M14" s="73"/>
      <c r="N14" s="73"/>
      <c r="O14" s="73"/>
      <c r="P14" s="73"/>
      <c r="Q14" s="73"/>
      <c r="R14" s="73"/>
      <c r="S14" s="73"/>
      <c r="T14" s="73"/>
      <c r="U14" s="73"/>
      <c r="V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4"/>
      <c r="BK14" s="2"/>
      <c r="BL14" s="62" t="s">
        <v>26</v>
      </c>
      <c r="BM14" s="63"/>
      <c r="BN14" s="63"/>
      <c r="BO14" s="63"/>
      <c r="BP14" s="63"/>
      <c r="BQ14" s="63"/>
      <c r="BR14" s="63"/>
      <c r="BS14" s="63"/>
      <c r="BT14" s="63"/>
      <c r="BU14" s="63"/>
      <c r="BV14" s="63"/>
      <c r="BW14" s="63"/>
      <c r="BX14" s="63"/>
      <c r="BY14" s="63"/>
      <c r="BZ14" s="64"/>
    </row>
    <row r="15" spans="1:78" ht="13.5" customHeight="1" x14ac:dyDescent="0.15">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65"/>
      <c r="BM15" s="66"/>
      <c r="BN15" s="66"/>
      <c r="BO15" s="66"/>
      <c r="BP15" s="66"/>
      <c r="BQ15" s="66"/>
      <c r="BR15" s="66"/>
      <c r="BS15" s="66"/>
      <c r="BT15" s="66"/>
      <c r="BU15" s="66"/>
      <c r="BV15" s="66"/>
      <c r="BW15" s="66"/>
      <c r="BX15" s="66"/>
      <c r="BY15" s="66"/>
      <c r="BZ15" s="6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75" t="s">
        <v>110</v>
      </c>
      <c r="BM16" s="76"/>
      <c r="BN16" s="76"/>
      <c r="BO16" s="76"/>
      <c r="BP16" s="76"/>
      <c r="BQ16" s="76"/>
      <c r="BR16" s="76"/>
      <c r="BS16" s="76"/>
      <c r="BT16" s="76"/>
      <c r="BU16" s="76"/>
      <c r="BV16" s="76"/>
      <c r="BW16" s="76"/>
      <c r="BX16" s="76"/>
      <c r="BY16" s="76"/>
      <c r="BZ16" s="77"/>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75"/>
      <c r="BM17" s="76"/>
      <c r="BN17" s="76"/>
      <c r="BO17" s="76"/>
      <c r="BP17" s="76"/>
      <c r="BQ17" s="76"/>
      <c r="BR17" s="76"/>
      <c r="BS17" s="76"/>
      <c r="BT17" s="76"/>
      <c r="BU17" s="76"/>
      <c r="BV17" s="76"/>
      <c r="BW17" s="76"/>
      <c r="BX17" s="76"/>
      <c r="BY17" s="76"/>
      <c r="BZ17" s="77"/>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75"/>
      <c r="BM18" s="76"/>
      <c r="BN18" s="76"/>
      <c r="BO18" s="76"/>
      <c r="BP18" s="76"/>
      <c r="BQ18" s="76"/>
      <c r="BR18" s="76"/>
      <c r="BS18" s="76"/>
      <c r="BT18" s="76"/>
      <c r="BU18" s="76"/>
      <c r="BV18" s="76"/>
      <c r="BW18" s="76"/>
      <c r="BX18" s="76"/>
      <c r="BY18" s="76"/>
      <c r="BZ18" s="77"/>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75"/>
      <c r="BM19" s="76"/>
      <c r="BN19" s="76"/>
      <c r="BO19" s="76"/>
      <c r="BP19" s="76"/>
      <c r="BQ19" s="76"/>
      <c r="BR19" s="76"/>
      <c r="BS19" s="76"/>
      <c r="BT19" s="76"/>
      <c r="BU19" s="76"/>
      <c r="BV19" s="76"/>
      <c r="BW19" s="76"/>
      <c r="BX19" s="76"/>
      <c r="BY19" s="76"/>
      <c r="BZ19" s="77"/>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75"/>
      <c r="BM20" s="76"/>
      <c r="BN20" s="76"/>
      <c r="BO20" s="76"/>
      <c r="BP20" s="76"/>
      <c r="BQ20" s="76"/>
      <c r="BR20" s="76"/>
      <c r="BS20" s="76"/>
      <c r="BT20" s="76"/>
      <c r="BU20" s="76"/>
      <c r="BV20" s="76"/>
      <c r="BW20" s="76"/>
      <c r="BX20" s="76"/>
      <c r="BY20" s="76"/>
      <c r="BZ20" s="77"/>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75"/>
      <c r="BM21" s="76"/>
      <c r="BN21" s="76"/>
      <c r="BO21" s="76"/>
      <c r="BP21" s="76"/>
      <c r="BQ21" s="76"/>
      <c r="BR21" s="76"/>
      <c r="BS21" s="76"/>
      <c r="BT21" s="76"/>
      <c r="BU21" s="76"/>
      <c r="BV21" s="76"/>
      <c r="BW21" s="76"/>
      <c r="BX21" s="76"/>
      <c r="BY21" s="76"/>
      <c r="BZ21" s="77"/>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75"/>
      <c r="BM22" s="76"/>
      <c r="BN22" s="76"/>
      <c r="BO22" s="76"/>
      <c r="BP22" s="76"/>
      <c r="BQ22" s="76"/>
      <c r="BR22" s="76"/>
      <c r="BS22" s="76"/>
      <c r="BT22" s="76"/>
      <c r="BU22" s="76"/>
      <c r="BV22" s="76"/>
      <c r="BW22" s="76"/>
      <c r="BX22" s="76"/>
      <c r="BY22" s="76"/>
      <c r="BZ22" s="77"/>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75"/>
      <c r="BM23" s="76"/>
      <c r="BN23" s="76"/>
      <c r="BO23" s="76"/>
      <c r="BP23" s="76"/>
      <c r="BQ23" s="76"/>
      <c r="BR23" s="76"/>
      <c r="BS23" s="76"/>
      <c r="BT23" s="76"/>
      <c r="BU23" s="76"/>
      <c r="BV23" s="76"/>
      <c r="BW23" s="76"/>
      <c r="BX23" s="76"/>
      <c r="BY23" s="76"/>
      <c r="BZ23" s="77"/>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75"/>
      <c r="BM24" s="76"/>
      <c r="BN24" s="76"/>
      <c r="BO24" s="76"/>
      <c r="BP24" s="76"/>
      <c r="BQ24" s="76"/>
      <c r="BR24" s="76"/>
      <c r="BS24" s="76"/>
      <c r="BT24" s="76"/>
      <c r="BU24" s="76"/>
      <c r="BV24" s="76"/>
      <c r="BW24" s="76"/>
      <c r="BX24" s="76"/>
      <c r="BY24" s="76"/>
      <c r="BZ24" s="77"/>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75"/>
      <c r="BM25" s="76"/>
      <c r="BN25" s="76"/>
      <c r="BO25" s="76"/>
      <c r="BP25" s="76"/>
      <c r="BQ25" s="76"/>
      <c r="BR25" s="76"/>
      <c r="BS25" s="76"/>
      <c r="BT25" s="76"/>
      <c r="BU25" s="76"/>
      <c r="BV25" s="76"/>
      <c r="BW25" s="76"/>
      <c r="BX25" s="76"/>
      <c r="BY25" s="76"/>
      <c r="BZ25" s="77"/>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75"/>
      <c r="BM26" s="76"/>
      <c r="BN26" s="76"/>
      <c r="BO26" s="76"/>
      <c r="BP26" s="76"/>
      <c r="BQ26" s="76"/>
      <c r="BR26" s="76"/>
      <c r="BS26" s="76"/>
      <c r="BT26" s="76"/>
      <c r="BU26" s="76"/>
      <c r="BV26" s="76"/>
      <c r="BW26" s="76"/>
      <c r="BX26" s="76"/>
      <c r="BY26" s="76"/>
      <c r="BZ26" s="77"/>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75"/>
      <c r="BM27" s="76"/>
      <c r="BN27" s="76"/>
      <c r="BO27" s="76"/>
      <c r="BP27" s="76"/>
      <c r="BQ27" s="76"/>
      <c r="BR27" s="76"/>
      <c r="BS27" s="76"/>
      <c r="BT27" s="76"/>
      <c r="BU27" s="76"/>
      <c r="BV27" s="76"/>
      <c r="BW27" s="76"/>
      <c r="BX27" s="76"/>
      <c r="BY27" s="76"/>
      <c r="BZ27" s="77"/>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75"/>
      <c r="BM28" s="76"/>
      <c r="BN28" s="76"/>
      <c r="BO28" s="76"/>
      <c r="BP28" s="76"/>
      <c r="BQ28" s="76"/>
      <c r="BR28" s="76"/>
      <c r="BS28" s="76"/>
      <c r="BT28" s="76"/>
      <c r="BU28" s="76"/>
      <c r="BV28" s="76"/>
      <c r="BW28" s="76"/>
      <c r="BX28" s="76"/>
      <c r="BY28" s="76"/>
      <c r="BZ28" s="77"/>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75"/>
      <c r="BM29" s="76"/>
      <c r="BN29" s="76"/>
      <c r="BO29" s="76"/>
      <c r="BP29" s="76"/>
      <c r="BQ29" s="76"/>
      <c r="BR29" s="76"/>
      <c r="BS29" s="76"/>
      <c r="BT29" s="76"/>
      <c r="BU29" s="76"/>
      <c r="BV29" s="76"/>
      <c r="BW29" s="76"/>
      <c r="BX29" s="76"/>
      <c r="BY29" s="76"/>
      <c r="BZ29" s="77"/>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75"/>
      <c r="BM30" s="76"/>
      <c r="BN30" s="76"/>
      <c r="BO30" s="76"/>
      <c r="BP30" s="76"/>
      <c r="BQ30" s="76"/>
      <c r="BR30" s="76"/>
      <c r="BS30" s="76"/>
      <c r="BT30" s="76"/>
      <c r="BU30" s="76"/>
      <c r="BV30" s="76"/>
      <c r="BW30" s="76"/>
      <c r="BX30" s="76"/>
      <c r="BY30" s="76"/>
      <c r="BZ30" s="77"/>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75"/>
      <c r="BM31" s="76"/>
      <c r="BN31" s="76"/>
      <c r="BO31" s="76"/>
      <c r="BP31" s="76"/>
      <c r="BQ31" s="76"/>
      <c r="BR31" s="76"/>
      <c r="BS31" s="76"/>
      <c r="BT31" s="76"/>
      <c r="BU31" s="76"/>
      <c r="BV31" s="76"/>
      <c r="BW31" s="76"/>
      <c r="BX31" s="76"/>
      <c r="BY31" s="76"/>
      <c r="BZ31" s="77"/>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75"/>
      <c r="BM32" s="76"/>
      <c r="BN32" s="76"/>
      <c r="BO32" s="76"/>
      <c r="BP32" s="76"/>
      <c r="BQ32" s="76"/>
      <c r="BR32" s="76"/>
      <c r="BS32" s="76"/>
      <c r="BT32" s="76"/>
      <c r="BU32" s="76"/>
      <c r="BV32" s="76"/>
      <c r="BW32" s="76"/>
      <c r="BX32" s="76"/>
      <c r="BY32" s="76"/>
      <c r="BZ32" s="77"/>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75"/>
      <c r="BM33" s="76"/>
      <c r="BN33" s="76"/>
      <c r="BO33" s="76"/>
      <c r="BP33" s="76"/>
      <c r="BQ33" s="76"/>
      <c r="BR33" s="76"/>
      <c r="BS33" s="76"/>
      <c r="BT33" s="76"/>
      <c r="BU33" s="76"/>
      <c r="BV33" s="76"/>
      <c r="BW33" s="76"/>
      <c r="BX33" s="76"/>
      <c r="BY33" s="76"/>
      <c r="BZ33" s="77"/>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75"/>
      <c r="BM34" s="76"/>
      <c r="BN34" s="76"/>
      <c r="BO34" s="76"/>
      <c r="BP34" s="76"/>
      <c r="BQ34" s="76"/>
      <c r="BR34" s="76"/>
      <c r="BS34" s="76"/>
      <c r="BT34" s="76"/>
      <c r="BU34" s="76"/>
      <c r="BV34" s="76"/>
      <c r="BW34" s="76"/>
      <c r="BX34" s="76"/>
      <c r="BY34" s="76"/>
      <c r="BZ34" s="77"/>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75"/>
      <c r="BM35" s="76"/>
      <c r="BN35" s="76"/>
      <c r="BO35" s="76"/>
      <c r="BP35" s="76"/>
      <c r="BQ35" s="76"/>
      <c r="BR35" s="76"/>
      <c r="BS35" s="76"/>
      <c r="BT35" s="76"/>
      <c r="BU35" s="76"/>
      <c r="BV35" s="76"/>
      <c r="BW35" s="76"/>
      <c r="BX35" s="76"/>
      <c r="BY35" s="76"/>
      <c r="BZ35" s="77"/>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75"/>
      <c r="BM36" s="76"/>
      <c r="BN36" s="76"/>
      <c r="BO36" s="76"/>
      <c r="BP36" s="76"/>
      <c r="BQ36" s="76"/>
      <c r="BR36" s="76"/>
      <c r="BS36" s="76"/>
      <c r="BT36" s="76"/>
      <c r="BU36" s="76"/>
      <c r="BV36" s="76"/>
      <c r="BW36" s="76"/>
      <c r="BX36" s="76"/>
      <c r="BY36" s="76"/>
      <c r="BZ36" s="77"/>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75"/>
      <c r="BM37" s="76"/>
      <c r="BN37" s="76"/>
      <c r="BO37" s="76"/>
      <c r="BP37" s="76"/>
      <c r="BQ37" s="76"/>
      <c r="BR37" s="76"/>
      <c r="BS37" s="76"/>
      <c r="BT37" s="76"/>
      <c r="BU37" s="76"/>
      <c r="BV37" s="76"/>
      <c r="BW37" s="76"/>
      <c r="BX37" s="76"/>
      <c r="BY37" s="76"/>
      <c r="BZ37" s="77"/>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75"/>
      <c r="BM38" s="76"/>
      <c r="BN38" s="76"/>
      <c r="BO38" s="76"/>
      <c r="BP38" s="76"/>
      <c r="BQ38" s="76"/>
      <c r="BR38" s="76"/>
      <c r="BS38" s="76"/>
      <c r="BT38" s="76"/>
      <c r="BU38" s="76"/>
      <c r="BV38" s="76"/>
      <c r="BW38" s="76"/>
      <c r="BX38" s="76"/>
      <c r="BY38" s="76"/>
      <c r="BZ38" s="77"/>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75"/>
      <c r="BM39" s="76"/>
      <c r="BN39" s="76"/>
      <c r="BO39" s="76"/>
      <c r="BP39" s="76"/>
      <c r="BQ39" s="76"/>
      <c r="BR39" s="76"/>
      <c r="BS39" s="76"/>
      <c r="BT39" s="76"/>
      <c r="BU39" s="76"/>
      <c r="BV39" s="76"/>
      <c r="BW39" s="76"/>
      <c r="BX39" s="76"/>
      <c r="BY39" s="76"/>
      <c r="BZ39" s="77"/>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75"/>
      <c r="BM40" s="76"/>
      <c r="BN40" s="76"/>
      <c r="BO40" s="76"/>
      <c r="BP40" s="76"/>
      <c r="BQ40" s="76"/>
      <c r="BR40" s="76"/>
      <c r="BS40" s="76"/>
      <c r="BT40" s="76"/>
      <c r="BU40" s="76"/>
      <c r="BV40" s="76"/>
      <c r="BW40" s="76"/>
      <c r="BX40" s="76"/>
      <c r="BY40" s="76"/>
      <c r="BZ40" s="77"/>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75"/>
      <c r="BM41" s="76"/>
      <c r="BN41" s="76"/>
      <c r="BO41" s="76"/>
      <c r="BP41" s="76"/>
      <c r="BQ41" s="76"/>
      <c r="BR41" s="76"/>
      <c r="BS41" s="76"/>
      <c r="BT41" s="76"/>
      <c r="BU41" s="76"/>
      <c r="BV41" s="76"/>
      <c r="BW41" s="76"/>
      <c r="BX41" s="76"/>
      <c r="BY41" s="76"/>
      <c r="BZ41" s="77"/>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75"/>
      <c r="BM42" s="76"/>
      <c r="BN42" s="76"/>
      <c r="BO42" s="76"/>
      <c r="BP42" s="76"/>
      <c r="BQ42" s="76"/>
      <c r="BR42" s="76"/>
      <c r="BS42" s="76"/>
      <c r="BT42" s="76"/>
      <c r="BU42" s="76"/>
      <c r="BV42" s="76"/>
      <c r="BW42" s="76"/>
      <c r="BX42" s="76"/>
      <c r="BY42" s="76"/>
      <c r="BZ42" s="77"/>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75"/>
      <c r="BM43" s="76"/>
      <c r="BN43" s="76"/>
      <c r="BO43" s="76"/>
      <c r="BP43" s="76"/>
      <c r="BQ43" s="76"/>
      <c r="BR43" s="76"/>
      <c r="BS43" s="76"/>
      <c r="BT43" s="76"/>
      <c r="BU43" s="76"/>
      <c r="BV43" s="76"/>
      <c r="BW43" s="76"/>
      <c r="BX43" s="76"/>
      <c r="BY43" s="76"/>
      <c r="BZ43" s="77"/>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78"/>
      <c r="BM44" s="79"/>
      <c r="BN44" s="79"/>
      <c r="BO44" s="79"/>
      <c r="BP44" s="79"/>
      <c r="BQ44" s="79"/>
      <c r="BR44" s="79"/>
      <c r="BS44" s="79"/>
      <c r="BT44" s="79"/>
      <c r="BU44" s="79"/>
      <c r="BV44" s="79"/>
      <c r="BW44" s="79"/>
      <c r="BX44" s="79"/>
      <c r="BY44" s="79"/>
      <c r="BZ44" s="80"/>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2" t="s">
        <v>27</v>
      </c>
      <c r="BM45" s="63"/>
      <c r="BN45" s="63"/>
      <c r="BO45" s="63"/>
      <c r="BP45" s="63"/>
      <c r="BQ45" s="63"/>
      <c r="BR45" s="63"/>
      <c r="BS45" s="63"/>
      <c r="BT45" s="63"/>
      <c r="BU45" s="63"/>
      <c r="BV45" s="63"/>
      <c r="BW45" s="63"/>
      <c r="BX45" s="63"/>
      <c r="BY45" s="63"/>
      <c r="BZ45" s="6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5"/>
      <c r="BM46" s="66"/>
      <c r="BN46" s="66"/>
      <c r="BO46" s="66"/>
      <c r="BP46" s="66"/>
      <c r="BQ46" s="66"/>
      <c r="BR46" s="66"/>
      <c r="BS46" s="66"/>
      <c r="BT46" s="66"/>
      <c r="BU46" s="66"/>
      <c r="BV46" s="66"/>
      <c r="BW46" s="66"/>
      <c r="BX46" s="66"/>
      <c r="BY46" s="66"/>
      <c r="BZ46" s="6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3" t="s">
        <v>111</v>
      </c>
      <c r="BM47" s="54"/>
      <c r="BN47" s="54"/>
      <c r="BO47" s="54"/>
      <c r="BP47" s="54"/>
      <c r="BQ47" s="54"/>
      <c r="BR47" s="54"/>
      <c r="BS47" s="54"/>
      <c r="BT47" s="54"/>
      <c r="BU47" s="54"/>
      <c r="BV47" s="54"/>
      <c r="BW47" s="54"/>
      <c r="BX47" s="54"/>
      <c r="BY47" s="54"/>
      <c r="BZ47" s="5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3"/>
      <c r="BM48" s="54"/>
      <c r="BN48" s="54"/>
      <c r="BO48" s="54"/>
      <c r="BP48" s="54"/>
      <c r="BQ48" s="54"/>
      <c r="BR48" s="54"/>
      <c r="BS48" s="54"/>
      <c r="BT48" s="54"/>
      <c r="BU48" s="54"/>
      <c r="BV48" s="54"/>
      <c r="BW48" s="54"/>
      <c r="BX48" s="54"/>
      <c r="BY48" s="54"/>
      <c r="BZ48" s="5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3"/>
      <c r="BM49" s="54"/>
      <c r="BN49" s="54"/>
      <c r="BO49" s="54"/>
      <c r="BP49" s="54"/>
      <c r="BQ49" s="54"/>
      <c r="BR49" s="54"/>
      <c r="BS49" s="54"/>
      <c r="BT49" s="54"/>
      <c r="BU49" s="54"/>
      <c r="BV49" s="54"/>
      <c r="BW49" s="54"/>
      <c r="BX49" s="54"/>
      <c r="BY49" s="54"/>
      <c r="BZ49" s="5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3"/>
      <c r="BM50" s="54"/>
      <c r="BN50" s="54"/>
      <c r="BO50" s="54"/>
      <c r="BP50" s="54"/>
      <c r="BQ50" s="54"/>
      <c r="BR50" s="54"/>
      <c r="BS50" s="54"/>
      <c r="BT50" s="54"/>
      <c r="BU50" s="54"/>
      <c r="BV50" s="54"/>
      <c r="BW50" s="54"/>
      <c r="BX50" s="54"/>
      <c r="BY50" s="54"/>
      <c r="BZ50" s="5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3"/>
      <c r="BM51" s="54"/>
      <c r="BN51" s="54"/>
      <c r="BO51" s="54"/>
      <c r="BP51" s="54"/>
      <c r="BQ51" s="54"/>
      <c r="BR51" s="54"/>
      <c r="BS51" s="54"/>
      <c r="BT51" s="54"/>
      <c r="BU51" s="54"/>
      <c r="BV51" s="54"/>
      <c r="BW51" s="54"/>
      <c r="BX51" s="54"/>
      <c r="BY51" s="54"/>
      <c r="BZ51" s="5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3"/>
      <c r="BM52" s="54"/>
      <c r="BN52" s="54"/>
      <c r="BO52" s="54"/>
      <c r="BP52" s="54"/>
      <c r="BQ52" s="54"/>
      <c r="BR52" s="54"/>
      <c r="BS52" s="54"/>
      <c r="BT52" s="54"/>
      <c r="BU52" s="54"/>
      <c r="BV52" s="54"/>
      <c r="BW52" s="54"/>
      <c r="BX52" s="54"/>
      <c r="BY52" s="54"/>
      <c r="BZ52" s="5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3"/>
      <c r="BM53" s="54"/>
      <c r="BN53" s="54"/>
      <c r="BO53" s="54"/>
      <c r="BP53" s="54"/>
      <c r="BQ53" s="54"/>
      <c r="BR53" s="54"/>
      <c r="BS53" s="54"/>
      <c r="BT53" s="54"/>
      <c r="BU53" s="54"/>
      <c r="BV53" s="54"/>
      <c r="BW53" s="54"/>
      <c r="BX53" s="54"/>
      <c r="BY53" s="54"/>
      <c r="BZ53" s="5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3"/>
      <c r="BM54" s="54"/>
      <c r="BN54" s="54"/>
      <c r="BO54" s="54"/>
      <c r="BP54" s="54"/>
      <c r="BQ54" s="54"/>
      <c r="BR54" s="54"/>
      <c r="BS54" s="54"/>
      <c r="BT54" s="54"/>
      <c r="BU54" s="54"/>
      <c r="BV54" s="54"/>
      <c r="BW54" s="54"/>
      <c r="BX54" s="54"/>
      <c r="BY54" s="54"/>
      <c r="BZ54" s="5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3"/>
      <c r="BM55" s="54"/>
      <c r="BN55" s="54"/>
      <c r="BO55" s="54"/>
      <c r="BP55" s="54"/>
      <c r="BQ55" s="54"/>
      <c r="BR55" s="54"/>
      <c r="BS55" s="54"/>
      <c r="BT55" s="54"/>
      <c r="BU55" s="54"/>
      <c r="BV55" s="54"/>
      <c r="BW55" s="54"/>
      <c r="BX55" s="54"/>
      <c r="BY55" s="54"/>
      <c r="BZ55" s="5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3"/>
      <c r="BM56" s="54"/>
      <c r="BN56" s="54"/>
      <c r="BO56" s="54"/>
      <c r="BP56" s="54"/>
      <c r="BQ56" s="54"/>
      <c r="BR56" s="54"/>
      <c r="BS56" s="54"/>
      <c r="BT56" s="54"/>
      <c r="BU56" s="54"/>
      <c r="BV56" s="54"/>
      <c r="BW56" s="54"/>
      <c r="BX56" s="54"/>
      <c r="BY56" s="54"/>
      <c r="BZ56" s="5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3"/>
      <c r="BM57" s="54"/>
      <c r="BN57" s="54"/>
      <c r="BO57" s="54"/>
      <c r="BP57" s="54"/>
      <c r="BQ57" s="54"/>
      <c r="BR57" s="54"/>
      <c r="BS57" s="54"/>
      <c r="BT57" s="54"/>
      <c r="BU57" s="54"/>
      <c r="BV57" s="54"/>
      <c r="BW57" s="54"/>
      <c r="BX57" s="54"/>
      <c r="BY57" s="54"/>
      <c r="BZ57" s="5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3"/>
      <c r="BM58" s="54"/>
      <c r="BN58" s="54"/>
      <c r="BO58" s="54"/>
      <c r="BP58" s="54"/>
      <c r="BQ58" s="54"/>
      <c r="BR58" s="54"/>
      <c r="BS58" s="54"/>
      <c r="BT58" s="54"/>
      <c r="BU58" s="54"/>
      <c r="BV58" s="54"/>
      <c r="BW58" s="54"/>
      <c r="BX58" s="54"/>
      <c r="BY58" s="54"/>
      <c r="BZ58" s="5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3"/>
      <c r="BM59" s="54"/>
      <c r="BN59" s="54"/>
      <c r="BO59" s="54"/>
      <c r="BP59" s="54"/>
      <c r="BQ59" s="54"/>
      <c r="BR59" s="54"/>
      <c r="BS59" s="54"/>
      <c r="BT59" s="54"/>
      <c r="BU59" s="54"/>
      <c r="BV59" s="54"/>
      <c r="BW59" s="54"/>
      <c r="BX59" s="54"/>
      <c r="BY59" s="54"/>
      <c r="BZ59" s="55"/>
    </row>
    <row r="60" spans="1:78" ht="13.5" customHeight="1" x14ac:dyDescent="0.15">
      <c r="A60" s="2"/>
      <c r="B60" s="59" t="s">
        <v>28</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53"/>
      <c r="BM60" s="54"/>
      <c r="BN60" s="54"/>
      <c r="BO60" s="54"/>
      <c r="BP60" s="54"/>
      <c r="BQ60" s="54"/>
      <c r="BR60" s="54"/>
      <c r="BS60" s="54"/>
      <c r="BT60" s="54"/>
      <c r="BU60" s="54"/>
      <c r="BV60" s="54"/>
      <c r="BW60" s="54"/>
      <c r="BX60" s="54"/>
      <c r="BY60" s="54"/>
      <c r="BZ60" s="55"/>
    </row>
    <row r="61" spans="1:78" ht="13.5" customHeight="1" x14ac:dyDescent="0.15">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53"/>
      <c r="BM61" s="54"/>
      <c r="BN61" s="54"/>
      <c r="BO61" s="54"/>
      <c r="BP61" s="54"/>
      <c r="BQ61" s="54"/>
      <c r="BR61" s="54"/>
      <c r="BS61" s="54"/>
      <c r="BT61" s="54"/>
      <c r="BU61" s="54"/>
      <c r="BV61" s="54"/>
      <c r="BW61" s="54"/>
      <c r="BX61" s="54"/>
      <c r="BY61" s="54"/>
      <c r="BZ61" s="5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3"/>
      <c r="BM62" s="54"/>
      <c r="BN62" s="54"/>
      <c r="BO62" s="54"/>
      <c r="BP62" s="54"/>
      <c r="BQ62" s="54"/>
      <c r="BR62" s="54"/>
      <c r="BS62" s="54"/>
      <c r="BT62" s="54"/>
      <c r="BU62" s="54"/>
      <c r="BV62" s="54"/>
      <c r="BW62" s="54"/>
      <c r="BX62" s="54"/>
      <c r="BY62" s="54"/>
      <c r="BZ62" s="5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6"/>
      <c r="BM63" s="57"/>
      <c r="BN63" s="57"/>
      <c r="BO63" s="57"/>
      <c r="BP63" s="57"/>
      <c r="BQ63" s="57"/>
      <c r="BR63" s="57"/>
      <c r="BS63" s="57"/>
      <c r="BT63" s="57"/>
      <c r="BU63" s="57"/>
      <c r="BV63" s="57"/>
      <c r="BW63" s="57"/>
      <c r="BX63" s="57"/>
      <c r="BY63" s="57"/>
      <c r="BZ63" s="5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2" t="s">
        <v>29</v>
      </c>
      <c r="BM64" s="63"/>
      <c r="BN64" s="63"/>
      <c r="BO64" s="63"/>
      <c r="BP64" s="63"/>
      <c r="BQ64" s="63"/>
      <c r="BR64" s="63"/>
      <c r="BS64" s="63"/>
      <c r="BT64" s="63"/>
      <c r="BU64" s="63"/>
      <c r="BV64" s="63"/>
      <c r="BW64" s="63"/>
      <c r="BX64" s="63"/>
      <c r="BY64" s="63"/>
      <c r="BZ64" s="6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5"/>
      <c r="BM65" s="66"/>
      <c r="BN65" s="66"/>
      <c r="BO65" s="66"/>
      <c r="BP65" s="66"/>
      <c r="BQ65" s="66"/>
      <c r="BR65" s="66"/>
      <c r="BS65" s="66"/>
      <c r="BT65" s="66"/>
      <c r="BU65" s="66"/>
      <c r="BV65" s="66"/>
      <c r="BW65" s="66"/>
      <c r="BX65" s="66"/>
      <c r="BY65" s="66"/>
      <c r="BZ65" s="6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3" t="s">
        <v>112</v>
      </c>
      <c r="BM66" s="54"/>
      <c r="BN66" s="54"/>
      <c r="BO66" s="54"/>
      <c r="BP66" s="54"/>
      <c r="BQ66" s="54"/>
      <c r="BR66" s="54"/>
      <c r="BS66" s="54"/>
      <c r="BT66" s="54"/>
      <c r="BU66" s="54"/>
      <c r="BV66" s="54"/>
      <c r="BW66" s="54"/>
      <c r="BX66" s="54"/>
      <c r="BY66" s="54"/>
      <c r="BZ66" s="5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3"/>
      <c r="BM67" s="54"/>
      <c r="BN67" s="54"/>
      <c r="BO67" s="54"/>
      <c r="BP67" s="54"/>
      <c r="BQ67" s="54"/>
      <c r="BR67" s="54"/>
      <c r="BS67" s="54"/>
      <c r="BT67" s="54"/>
      <c r="BU67" s="54"/>
      <c r="BV67" s="54"/>
      <c r="BW67" s="54"/>
      <c r="BX67" s="54"/>
      <c r="BY67" s="54"/>
      <c r="BZ67" s="5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3"/>
      <c r="BM68" s="54"/>
      <c r="BN68" s="54"/>
      <c r="BO68" s="54"/>
      <c r="BP68" s="54"/>
      <c r="BQ68" s="54"/>
      <c r="BR68" s="54"/>
      <c r="BS68" s="54"/>
      <c r="BT68" s="54"/>
      <c r="BU68" s="54"/>
      <c r="BV68" s="54"/>
      <c r="BW68" s="54"/>
      <c r="BX68" s="54"/>
      <c r="BY68" s="54"/>
      <c r="BZ68" s="5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3"/>
      <c r="BM69" s="54"/>
      <c r="BN69" s="54"/>
      <c r="BO69" s="54"/>
      <c r="BP69" s="54"/>
      <c r="BQ69" s="54"/>
      <c r="BR69" s="54"/>
      <c r="BS69" s="54"/>
      <c r="BT69" s="54"/>
      <c r="BU69" s="54"/>
      <c r="BV69" s="54"/>
      <c r="BW69" s="54"/>
      <c r="BX69" s="54"/>
      <c r="BY69" s="54"/>
      <c r="BZ69" s="5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3"/>
      <c r="BM70" s="54"/>
      <c r="BN70" s="54"/>
      <c r="BO70" s="54"/>
      <c r="BP70" s="54"/>
      <c r="BQ70" s="54"/>
      <c r="BR70" s="54"/>
      <c r="BS70" s="54"/>
      <c r="BT70" s="54"/>
      <c r="BU70" s="54"/>
      <c r="BV70" s="54"/>
      <c r="BW70" s="54"/>
      <c r="BX70" s="54"/>
      <c r="BY70" s="54"/>
      <c r="BZ70" s="5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3"/>
      <c r="BM71" s="54"/>
      <c r="BN71" s="54"/>
      <c r="BO71" s="54"/>
      <c r="BP71" s="54"/>
      <c r="BQ71" s="54"/>
      <c r="BR71" s="54"/>
      <c r="BS71" s="54"/>
      <c r="BT71" s="54"/>
      <c r="BU71" s="54"/>
      <c r="BV71" s="54"/>
      <c r="BW71" s="54"/>
      <c r="BX71" s="54"/>
      <c r="BY71" s="54"/>
      <c r="BZ71" s="5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3"/>
      <c r="BM72" s="54"/>
      <c r="BN72" s="54"/>
      <c r="BO72" s="54"/>
      <c r="BP72" s="54"/>
      <c r="BQ72" s="54"/>
      <c r="BR72" s="54"/>
      <c r="BS72" s="54"/>
      <c r="BT72" s="54"/>
      <c r="BU72" s="54"/>
      <c r="BV72" s="54"/>
      <c r="BW72" s="54"/>
      <c r="BX72" s="54"/>
      <c r="BY72" s="54"/>
      <c r="BZ72" s="5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3"/>
      <c r="BM73" s="54"/>
      <c r="BN73" s="54"/>
      <c r="BO73" s="54"/>
      <c r="BP73" s="54"/>
      <c r="BQ73" s="54"/>
      <c r="BR73" s="54"/>
      <c r="BS73" s="54"/>
      <c r="BT73" s="54"/>
      <c r="BU73" s="54"/>
      <c r="BV73" s="54"/>
      <c r="BW73" s="54"/>
      <c r="BX73" s="54"/>
      <c r="BY73" s="54"/>
      <c r="BZ73" s="5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3"/>
      <c r="BM74" s="54"/>
      <c r="BN74" s="54"/>
      <c r="BO74" s="54"/>
      <c r="BP74" s="54"/>
      <c r="BQ74" s="54"/>
      <c r="BR74" s="54"/>
      <c r="BS74" s="54"/>
      <c r="BT74" s="54"/>
      <c r="BU74" s="54"/>
      <c r="BV74" s="54"/>
      <c r="BW74" s="54"/>
      <c r="BX74" s="54"/>
      <c r="BY74" s="54"/>
      <c r="BZ74" s="5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3"/>
      <c r="BM75" s="54"/>
      <c r="BN75" s="54"/>
      <c r="BO75" s="54"/>
      <c r="BP75" s="54"/>
      <c r="BQ75" s="54"/>
      <c r="BR75" s="54"/>
      <c r="BS75" s="54"/>
      <c r="BT75" s="54"/>
      <c r="BU75" s="54"/>
      <c r="BV75" s="54"/>
      <c r="BW75" s="54"/>
      <c r="BX75" s="54"/>
      <c r="BY75" s="54"/>
      <c r="BZ75" s="5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3"/>
      <c r="BM76" s="54"/>
      <c r="BN76" s="54"/>
      <c r="BO76" s="54"/>
      <c r="BP76" s="54"/>
      <c r="BQ76" s="54"/>
      <c r="BR76" s="54"/>
      <c r="BS76" s="54"/>
      <c r="BT76" s="54"/>
      <c r="BU76" s="54"/>
      <c r="BV76" s="54"/>
      <c r="BW76" s="54"/>
      <c r="BX76" s="54"/>
      <c r="BY76" s="54"/>
      <c r="BZ76" s="5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3"/>
      <c r="BM77" s="54"/>
      <c r="BN77" s="54"/>
      <c r="BO77" s="54"/>
      <c r="BP77" s="54"/>
      <c r="BQ77" s="54"/>
      <c r="BR77" s="54"/>
      <c r="BS77" s="54"/>
      <c r="BT77" s="54"/>
      <c r="BU77" s="54"/>
      <c r="BV77" s="54"/>
      <c r="BW77" s="54"/>
      <c r="BX77" s="54"/>
      <c r="BY77" s="54"/>
      <c r="BZ77" s="5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3"/>
      <c r="BM78" s="54"/>
      <c r="BN78" s="54"/>
      <c r="BO78" s="54"/>
      <c r="BP78" s="54"/>
      <c r="BQ78" s="54"/>
      <c r="BR78" s="54"/>
      <c r="BS78" s="54"/>
      <c r="BT78" s="54"/>
      <c r="BU78" s="54"/>
      <c r="BV78" s="54"/>
      <c r="BW78" s="54"/>
      <c r="BX78" s="54"/>
      <c r="BY78" s="54"/>
      <c r="BZ78" s="5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3"/>
      <c r="BM79" s="54"/>
      <c r="BN79" s="54"/>
      <c r="BO79" s="54"/>
      <c r="BP79" s="54"/>
      <c r="BQ79" s="54"/>
      <c r="BR79" s="54"/>
      <c r="BS79" s="54"/>
      <c r="BT79" s="54"/>
      <c r="BU79" s="54"/>
      <c r="BV79" s="54"/>
      <c r="BW79" s="54"/>
      <c r="BX79" s="54"/>
      <c r="BY79" s="54"/>
      <c r="BZ79" s="5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3"/>
      <c r="BM80" s="54"/>
      <c r="BN80" s="54"/>
      <c r="BO80" s="54"/>
      <c r="BP80" s="54"/>
      <c r="BQ80" s="54"/>
      <c r="BR80" s="54"/>
      <c r="BS80" s="54"/>
      <c r="BT80" s="54"/>
      <c r="BU80" s="54"/>
      <c r="BV80" s="54"/>
      <c r="BW80" s="54"/>
      <c r="BX80" s="54"/>
      <c r="BY80" s="54"/>
      <c r="BZ80" s="5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3"/>
      <c r="BM81" s="54"/>
      <c r="BN81" s="54"/>
      <c r="BO81" s="54"/>
      <c r="BP81" s="54"/>
      <c r="BQ81" s="54"/>
      <c r="BR81" s="54"/>
      <c r="BS81" s="54"/>
      <c r="BT81" s="54"/>
      <c r="BU81" s="54"/>
      <c r="BV81" s="54"/>
      <c r="BW81" s="54"/>
      <c r="BX81" s="54"/>
      <c r="BY81" s="54"/>
      <c r="BZ81" s="5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6"/>
      <c r="BM82" s="57"/>
      <c r="BN82" s="57"/>
      <c r="BO82" s="57"/>
      <c r="BP82" s="57"/>
      <c r="BQ82" s="57"/>
      <c r="BR82" s="57"/>
      <c r="BS82" s="57"/>
      <c r="BT82" s="57"/>
      <c r="BU82" s="57"/>
      <c r="BV82" s="57"/>
      <c r="BW82" s="57"/>
      <c r="BX82" s="57"/>
      <c r="BY82" s="57"/>
      <c r="BZ82" s="58"/>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【682.78】</v>
      </c>
      <c r="I86" s="26" t="str">
        <f>データ!CA6</f>
        <v>【100.91】</v>
      </c>
      <c r="J86" s="26" t="str">
        <f>データ!CL6</f>
        <v>【136.86】</v>
      </c>
      <c r="K86" s="26" t="str">
        <f>データ!CW6</f>
        <v>【58.98】</v>
      </c>
      <c r="L86" s="26" t="str">
        <f>データ!DH6</f>
        <v>【95.20】</v>
      </c>
      <c r="M86" s="26" t="s">
        <v>43</v>
      </c>
      <c r="N86" s="26" t="s">
        <v>43</v>
      </c>
      <c r="O86" s="26" t="str">
        <f>データ!EO6</f>
        <v>【0.23】</v>
      </c>
    </row>
  </sheetData>
  <sheetProtection algorithmName="SHA-512" hashValue="1Daops+XRHKsxipBTcHGLXPnUtkW5N3GyDLy2+bYO0dMjU6h8tjkZvlG5m3ZRaF28T2UcXWfxuyFd1NHXdYGzQ==" saltValue="OOxBnkp3DXUoOdZXpT2A/g=="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44</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45</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46</v>
      </c>
      <c r="B3" s="29" t="s">
        <v>47</v>
      </c>
      <c r="C3" s="29" t="s">
        <v>48</v>
      </c>
      <c r="D3" s="29" t="s">
        <v>49</v>
      </c>
      <c r="E3" s="29" t="s">
        <v>50</v>
      </c>
      <c r="F3" s="29" t="s">
        <v>51</v>
      </c>
      <c r="G3" s="29" t="s">
        <v>52</v>
      </c>
      <c r="H3" s="82" t="s">
        <v>53</v>
      </c>
      <c r="I3" s="83"/>
      <c r="J3" s="83"/>
      <c r="K3" s="83"/>
      <c r="L3" s="83"/>
      <c r="M3" s="83"/>
      <c r="N3" s="83"/>
      <c r="O3" s="83"/>
      <c r="P3" s="83"/>
      <c r="Q3" s="83"/>
      <c r="R3" s="83"/>
      <c r="S3" s="83"/>
      <c r="T3" s="83"/>
      <c r="U3" s="83"/>
      <c r="V3" s="83"/>
      <c r="W3" s="83"/>
      <c r="X3" s="84"/>
      <c r="Y3" s="88" t="s">
        <v>54</v>
      </c>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c r="DI3" s="81" t="s">
        <v>55</v>
      </c>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c r="EO3" s="81"/>
    </row>
    <row r="4" spans="1:145" x14ac:dyDescent="0.15">
      <c r="A4" s="28" t="s">
        <v>56</v>
      </c>
      <c r="B4" s="30"/>
      <c r="C4" s="30"/>
      <c r="D4" s="30"/>
      <c r="E4" s="30"/>
      <c r="F4" s="30"/>
      <c r="G4" s="30"/>
      <c r="H4" s="85"/>
      <c r="I4" s="86"/>
      <c r="J4" s="86"/>
      <c r="K4" s="86"/>
      <c r="L4" s="86"/>
      <c r="M4" s="86"/>
      <c r="N4" s="86"/>
      <c r="O4" s="86"/>
      <c r="P4" s="86"/>
      <c r="Q4" s="86"/>
      <c r="R4" s="86"/>
      <c r="S4" s="86"/>
      <c r="T4" s="86"/>
      <c r="U4" s="86"/>
      <c r="V4" s="86"/>
      <c r="W4" s="86"/>
      <c r="X4" s="87"/>
      <c r="Y4" s="81" t="s">
        <v>57</v>
      </c>
      <c r="Z4" s="81"/>
      <c r="AA4" s="81"/>
      <c r="AB4" s="81"/>
      <c r="AC4" s="81"/>
      <c r="AD4" s="81"/>
      <c r="AE4" s="81"/>
      <c r="AF4" s="81"/>
      <c r="AG4" s="81"/>
      <c r="AH4" s="81"/>
      <c r="AI4" s="81"/>
      <c r="AJ4" s="81" t="s">
        <v>58</v>
      </c>
      <c r="AK4" s="81"/>
      <c r="AL4" s="81"/>
      <c r="AM4" s="81"/>
      <c r="AN4" s="81"/>
      <c r="AO4" s="81"/>
      <c r="AP4" s="81"/>
      <c r="AQ4" s="81"/>
      <c r="AR4" s="81"/>
      <c r="AS4" s="81"/>
      <c r="AT4" s="81"/>
      <c r="AU4" s="81" t="s">
        <v>59</v>
      </c>
      <c r="AV4" s="81"/>
      <c r="AW4" s="81"/>
      <c r="AX4" s="81"/>
      <c r="AY4" s="81"/>
      <c r="AZ4" s="81"/>
      <c r="BA4" s="81"/>
      <c r="BB4" s="81"/>
      <c r="BC4" s="81"/>
      <c r="BD4" s="81"/>
      <c r="BE4" s="81"/>
      <c r="BF4" s="81" t="s">
        <v>60</v>
      </c>
      <c r="BG4" s="81"/>
      <c r="BH4" s="81"/>
      <c r="BI4" s="81"/>
      <c r="BJ4" s="81"/>
      <c r="BK4" s="81"/>
      <c r="BL4" s="81"/>
      <c r="BM4" s="81"/>
      <c r="BN4" s="81"/>
      <c r="BO4" s="81"/>
      <c r="BP4" s="81"/>
      <c r="BQ4" s="81" t="s">
        <v>61</v>
      </c>
      <c r="BR4" s="81"/>
      <c r="BS4" s="81"/>
      <c r="BT4" s="81"/>
      <c r="BU4" s="81"/>
      <c r="BV4" s="81"/>
      <c r="BW4" s="81"/>
      <c r="BX4" s="81"/>
      <c r="BY4" s="81"/>
      <c r="BZ4" s="81"/>
      <c r="CA4" s="81"/>
      <c r="CB4" s="81" t="s">
        <v>62</v>
      </c>
      <c r="CC4" s="81"/>
      <c r="CD4" s="81"/>
      <c r="CE4" s="81"/>
      <c r="CF4" s="81"/>
      <c r="CG4" s="81"/>
      <c r="CH4" s="81"/>
      <c r="CI4" s="81"/>
      <c r="CJ4" s="81"/>
      <c r="CK4" s="81"/>
      <c r="CL4" s="81"/>
      <c r="CM4" s="81" t="s">
        <v>63</v>
      </c>
      <c r="CN4" s="81"/>
      <c r="CO4" s="81"/>
      <c r="CP4" s="81"/>
      <c r="CQ4" s="81"/>
      <c r="CR4" s="81"/>
      <c r="CS4" s="81"/>
      <c r="CT4" s="81"/>
      <c r="CU4" s="81"/>
      <c r="CV4" s="81"/>
      <c r="CW4" s="81"/>
      <c r="CX4" s="81" t="s">
        <v>64</v>
      </c>
      <c r="CY4" s="81"/>
      <c r="CZ4" s="81"/>
      <c r="DA4" s="81"/>
      <c r="DB4" s="81"/>
      <c r="DC4" s="81"/>
      <c r="DD4" s="81"/>
      <c r="DE4" s="81"/>
      <c r="DF4" s="81"/>
      <c r="DG4" s="81"/>
      <c r="DH4" s="81"/>
      <c r="DI4" s="81" t="s">
        <v>65</v>
      </c>
      <c r="DJ4" s="81"/>
      <c r="DK4" s="81"/>
      <c r="DL4" s="81"/>
      <c r="DM4" s="81"/>
      <c r="DN4" s="81"/>
      <c r="DO4" s="81"/>
      <c r="DP4" s="81"/>
      <c r="DQ4" s="81"/>
      <c r="DR4" s="81"/>
      <c r="DS4" s="81"/>
      <c r="DT4" s="81" t="s">
        <v>66</v>
      </c>
      <c r="DU4" s="81"/>
      <c r="DV4" s="81"/>
      <c r="DW4" s="81"/>
      <c r="DX4" s="81"/>
      <c r="DY4" s="81"/>
      <c r="DZ4" s="81"/>
      <c r="EA4" s="81"/>
      <c r="EB4" s="81"/>
      <c r="EC4" s="81"/>
      <c r="ED4" s="81"/>
      <c r="EE4" s="81" t="s">
        <v>67</v>
      </c>
      <c r="EF4" s="81"/>
      <c r="EG4" s="81"/>
      <c r="EH4" s="81"/>
      <c r="EI4" s="81"/>
      <c r="EJ4" s="81"/>
      <c r="EK4" s="81"/>
      <c r="EL4" s="81"/>
      <c r="EM4" s="81"/>
      <c r="EN4" s="81"/>
      <c r="EO4" s="81"/>
    </row>
    <row r="5" spans="1:145" x14ac:dyDescent="0.15">
      <c r="A5" s="28" t="s">
        <v>68</v>
      </c>
      <c r="B5" s="31"/>
      <c r="C5" s="31"/>
      <c r="D5" s="31"/>
      <c r="E5" s="31"/>
      <c r="F5" s="31"/>
      <c r="G5" s="31"/>
      <c r="H5" s="32" t="s">
        <v>69</v>
      </c>
      <c r="I5" s="32" t="s">
        <v>70</v>
      </c>
      <c r="J5" s="32" t="s">
        <v>71</v>
      </c>
      <c r="K5" s="32" t="s">
        <v>72</v>
      </c>
      <c r="L5" s="32" t="s">
        <v>73</v>
      </c>
      <c r="M5" s="32" t="s">
        <v>5</v>
      </c>
      <c r="N5" s="32" t="s">
        <v>74</v>
      </c>
      <c r="O5" s="32" t="s">
        <v>75</v>
      </c>
      <c r="P5" s="32" t="s">
        <v>76</v>
      </c>
      <c r="Q5" s="32" t="s">
        <v>77</v>
      </c>
      <c r="R5" s="32" t="s">
        <v>78</v>
      </c>
      <c r="S5" s="32" t="s">
        <v>79</v>
      </c>
      <c r="T5" s="32" t="s">
        <v>80</v>
      </c>
      <c r="U5" s="32" t="s">
        <v>81</v>
      </c>
      <c r="V5" s="32" t="s">
        <v>82</v>
      </c>
      <c r="W5" s="32" t="s">
        <v>83</v>
      </c>
      <c r="X5" s="32" t="s">
        <v>84</v>
      </c>
      <c r="Y5" s="32" t="s">
        <v>85</v>
      </c>
      <c r="Z5" s="32" t="s">
        <v>86</v>
      </c>
      <c r="AA5" s="32" t="s">
        <v>87</v>
      </c>
      <c r="AB5" s="32" t="s">
        <v>88</v>
      </c>
      <c r="AC5" s="32" t="s">
        <v>89</v>
      </c>
      <c r="AD5" s="32" t="s">
        <v>90</v>
      </c>
      <c r="AE5" s="32" t="s">
        <v>91</v>
      </c>
      <c r="AF5" s="32" t="s">
        <v>92</v>
      </c>
      <c r="AG5" s="32" t="s">
        <v>93</v>
      </c>
      <c r="AH5" s="32" t="s">
        <v>94</v>
      </c>
      <c r="AI5" s="32" t="s">
        <v>31</v>
      </c>
      <c r="AJ5" s="32" t="s">
        <v>85</v>
      </c>
      <c r="AK5" s="32" t="s">
        <v>86</v>
      </c>
      <c r="AL5" s="32" t="s">
        <v>87</v>
      </c>
      <c r="AM5" s="32" t="s">
        <v>88</v>
      </c>
      <c r="AN5" s="32" t="s">
        <v>89</v>
      </c>
      <c r="AO5" s="32" t="s">
        <v>90</v>
      </c>
      <c r="AP5" s="32" t="s">
        <v>91</v>
      </c>
      <c r="AQ5" s="32" t="s">
        <v>92</v>
      </c>
      <c r="AR5" s="32" t="s">
        <v>93</v>
      </c>
      <c r="AS5" s="32" t="s">
        <v>94</v>
      </c>
      <c r="AT5" s="32" t="s">
        <v>95</v>
      </c>
      <c r="AU5" s="32" t="s">
        <v>85</v>
      </c>
      <c r="AV5" s="32" t="s">
        <v>86</v>
      </c>
      <c r="AW5" s="32" t="s">
        <v>87</v>
      </c>
      <c r="AX5" s="32" t="s">
        <v>88</v>
      </c>
      <c r="AY5" s="32" t="s">
        <v>89</v>
      </c>
      <c r="AZ5" s="32" t="s">
        <v>90</v>
      </c>
      <c r="BA5" s="32" t="s">
        <v>91</v>
      </c>
      <c r="BB5" s="32" t="s">
        <v>92</v>
      </c>
      <c r="BC5" s="32" t="s">
        <v>93</v>
      </c>
      <c r="BD5" s="32" t="s">
        <v>94</v>
      </c>
      <c r="BE5" s="32" t="s">
        <v>95</v>
      </c>
      <c r="BF5" s="32" t="s">
        <v>85</v>
      </c>
      <c r="BG5" s="32" t="s">
        <v>86</v>
      </c>
      <c r="BH5" s="32" t="s">
        <v>87</v>
      </c>
      <c r="BI5" s="32" t="s">
        <v>88</v>
      </c>
      <c r="BJ5" s="32" t="s">
        <v>89</v>
      </c>
      <c r="BK5" s="32" t="s">
        <v>90</v>
      </c>
      <c r="BL5" s="32" t="s">
        <v>91</v>
      </c>
      <c r="BM5" s="32" t="s">
        <v>92</v>
      </c>
      <c r="BN5" s="32" t="s">
        <v>93</v>
      </c>
      <c r="BO5" s="32" t="s">
        <v>94</v>
      </c>
      <c r="BP5" s="32" t="s">
        <v>95</v>
      </c>
      <c r="BQ5" s="32" t="s">
        <v>85</v>
      </c>
      <c r="BR5" s="32" t="s">
        <v>86</v>
      </c>
      <c r="BS5" s="32" t="s">
        <v>87</v>
      </c>
      <c r="BT5" s="32" t="s">
        <v>88</v>
      </c>
      <c r="BU5" s="32" t="s">
        <v>89</v>
      </c>
      <c r="BV5" s="32" t="s">
        <v>90</v>
      </c>
      <c r="BW5" s="32" t="s">
        <v>91</v>
      </c>
      <c r="BX5" s="32" t="s">
        <v>92</v>
      </c>
      <c r="BY5" s="32" t="s">
        <v>93</v>
      </c>
      <c r="BZ5" s="32" t="s">
        <v>94</v>
      </c>
      <c r="CA5" s="32" t="s">
        <v>95</v>
      </c>
      <c r="CB5" s="32" t="s">
        <v>85</v>
      </c>
      <c r="CC5" s="32" t="s">
        <v>86</v>
      </c>
      <c r="CD5" s="32" t="s">
        <v>87</v>
      </c>
      <c r="CE5" s="32" t="s">
        <v>88</v>
      </c>
      <c r="CF5" s="32" t="s">
        <v>89</v>
      </c>
      <c r="CG5" s="32" t="s">
        <v>90</v>
      </c>
      <c r="CH5" s="32" t="s">
        <v>91</v>
      </c>
      <c r="CI5" s="32" t="s">
        <v>92</v>
      </c>
      <c r="CJ5" s="32" t="s">
        <v>93</v>
      </c>
      <c r="CK5" s="32" t="s">
        <v>94</v>
      </c>
      <c r="CL5" s="32" t="s">
        <v>95</v>
      </c>
      <c r="CM5" s="32" t="s">
        <v>85</v>
      </c>
      <c r="CN5" s="32" t="s">
        <v>86</v>
      </c>
      <c r="CO5" s="32" t="s">
        <v>87</v>
      </c>
      <c r="CP5" s="32" t="s">
        <v>88</v>
      </c>
      <c r="CQ5" s="32" t="s">
        <v>89</v>
      </c>
      <c r="CR5" s="32" t="s">
        <v>90</v>
      </c>
      <c r="CS5" s="32" t="s">
        <v>91</v>
      </c>
      <c r="CT5" s="32" t="s">
        <v>92</v>
      </c>
      <c r="CU5" s="32" t="s">
        <v>93</v>
      </c>
      <c r="CV5" s="32" t="s">
        <v>94</v>
      </c>
      <c r="CW5" s="32" t="s">
        <v>95</v>
      </c>
      <c r="CX5" s="32" t="s">
        <v>85</v>
      </c>
      <c r="CY5" s="32" t="s">
        <v>86</v>
      </c>
      <c r="CZ5" s="32" t="s">
        <v>87</v>
      </c>
      <c r="DA5" s="32" t="s">
        <v>88</v>
      </c>
      <c r="DB5" s="32" t="s">
        <v>89</v>
      </c>
      <c r="DC5" s="32" t="s">
        <v>90</v>
      </c>
      <c r="DD5" s="32" t="s">
        <v>91</v>
      </c>
      <c r="DE5" s="32" t="s">
        <v>92</v>
      </c>
      <c r="DF5" s="32" t="s">
        <v>93</v>
      </c>
      <c r="DG5" s="32" t="s">
        <v>94</v>
      </c>
      <c r="DH5" s="32" t="s">
        <v>95</v>
      </c>
      <c r="DI5" s="32" t="s">
        <v>85</v>
      </c>
      <c r="DJ5" s="32" t="s">
        <v>86</v>
      </c>
      <c r="DK5" s="32" t="s">
        <v>87</v>
      </c>
      <c r="DL5" s="32" t="s">
        <v>88</v>
      </c>
      <c r="DM5" s="32" t="s">
        <v>89</v>
      </c>
      <c r="DN5" s="32" t="s">
        <v>90</v>
      </c>
      <c r="DO5" s="32" t="s">
        <v>91</v>
      </c>
      <c r="DP5" s="32" t="s">
        <v>92</v>
      </c>
      <c r="DQ5" s="32" t="s">
        <v>93</v>
      </c>
      <c r="DR5" s="32" t="s">
        <v>94</v>
      </c>
      <c r="DS5" s="32" t="s">
        <v>95</v>
      </c>
      <c r="DT5" s="32" t="s">
        <v>85</v>
      </c>
      <c r="DU5" s="32" t="s">
        <v>86</v>
      </c>
      <c r="DV5" s="32" t="s">
        <v>87</v>
      </c>
      <c r="DW5" s="32" t="s">
        <v>88</v>
      </c>
      <c r="DX5" s="32" t="s">
        <v>89</v>
      </c>
      <c r="DY5" s="32" t="s">
        <v>90</v>
      </c>
      <c r="DZ5" s="32" t="s">
        <v>91</v>
      </c>
      <c r="EA5" s="32" t="s">
        <v>92</v>
      </c>
      <c r="EB5" s="32" t="s">
        <v>93</v>
      </c>
      <c r="EC5" s="32" t="s">
        <v>94</v>
      </c>
      <c r="ED5" s="32" t="s">
        <v>95</v>
      </c>
      <c r="EE5" s="32" t="s">
        <v>85</v>
      </c>
      <c r="EF5" s="32" t="s">
        <v>86</v>
      </c>
      <c r="EG5" s="32" t="s">
        <v>87</v>
      </c>
      <c r="EH5" s="32" t="s">
        <v>88</v>
      </c>
      <c r="EI5" s="32" t="s">
        <v>89</v>
      </c>
      <c r="EJ5" s="32" t="s">
        <v>90</v>
      </c>
      <c r="EK5" s="32" t="s">
        <v>91</v>
      </c>
      <c r="EL5" s="32" t="s">
        <v>92</v>
      </c>
      <c r="EM5" s="32" t="s">
        <v>93</v>
      </c>
      <c r="EN5" s="32" t="s">
        <v>94</v>
      </c>
      <c r="EO5" s="32" t="s">
        <v>95</v>
      </c>
    </row>
    <row r="6" spans="1:145" s="36" customFormat="1" x14ac:dyDescent="0.15">
      <c r="A6" s="28" t="s">
        <v>96</v>
      </c>
      <c r="B6" s="33">
        <f>B7</f>
        <v>2018</v>
      </c>
      <c r="C6" s="33">
        <f t="shared" ref="C6:X6" si="3">C7</f>
        <v>382159</v>
      </c>
      <c r="D6" s="33">
        <f t="shared" si="3"/>
        <v>47</v>
      </c>
      <c r="E6" s="33">
        <f t="shared" si="3"/>
        <v>17</v>
      </c>
      <c r="F6" s="33">
        <f t="shared" si="3"/>
        <v>1</v>
      </c>
      <c r="G6" s="33">
        <f t="shared" si="3"/>
        <v>0</v>
      </c>
      <c r="H6" s="33" t="str">
        <f t="shared" si="3"/>
        <v>愛媛県　東温市</v>
      </c>
      <c r="I6" s="33" t="str">
        <f t="shared" si="3"/>
        <v>法非適用</v>
      </c>
      <c r="J6" s="33" t="str">
        <f t="shared" si="3"/>
        <v>下水道事業</v>
      </c>
      <c r="K6" s="33" t="str">
        <f t="shared" si="3"/>
        <v>公共下水道</v>
      </c>
      <c r="L6" s="33" t="str">
        <f t="shared" si="3"/>
        <v>Cc2</v>
      </c>
      <c r="M6" s="33" t="str">
        <f t="shared" si="3"/>
        <v>非設置</v>
      </c>
      <c r="N6" s="34" t="str">
        <f t="shared" si="3"/>
        <v>-</v>
      </c>
      <c r="O6" s="34" t="str">
        <f t="shared" si="3"/>
        <v>該当数値なし</v>
      </c>
      <c r="P6" s="34">
        <f t="shared" si="3"/>
        <v>65.89</v>
      </c>
      <c r="Q6" s="34">
        <f t="shared" si="3"/>
        <v>102.14</v>
      </c>
      <c r="R6" s="34">
        <f t="shared" si="3"/>
        <v>2955</v>
      </c>
      <c r="S6" s="34">
        <f t="shared" si="3"/>
        <v>33588</v>
      </c>
      <c r="T6" s="34">
        <f t="shared" si="3"/>
        <v>211.3</v>
      </c>
      <c r="U6" s="34">
        <f t="shared" si="3"/>
        <v>158.96</v>
      </c>
      <c r="V6" s="34">
        <f t="shared" si="3"/>
        <v>22069</v>
      </c>
      <c r="W6" s="34">
        <f t="shared" si="3"/>
        <v>5.52</v>
      </c>
      <c r="X6" s="34">
        <f t="shared" si="3"/>
        <v>3998.01</v>
      </c>
      <c r="Y6" s="35">
        <f>IF(Y7="",NA(),Y7)</f>
        <v>91.05</v>
      </c>
      <c r="Z6" s="35">
        <f t="shared" ref="Z6:AH6" si="4">IF(Z7="",NA(),Z7)</f>
        <v>90.54</v>
      </c>
      <c r="AA6" s="35">
        <f t="shared" si="4"/>
        <v>88.78</v>
      </c>
      <c r="AB6" s="35">
        <f t="shared" si="4"/>
        <v>90.2</v>
      </c>
      <c r="AC6" s="35">
        <f t="shared" si="4"/>
        <v>91.38</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765.77</v>
      </c>
      <c r="BG6" s="35">
        <f t="shared" ref="BG6:BO6" si="7">IF(BG7="",NA(),BG7)</f>
        <v>740.62</v>
      </c>
      <c r="BH6" s="35">
        <f t="shared" si="7"/>
        <v>610.15</v>
      </c>
      <c r="BI6" s="35">
        <f t="shared" si="7"/>
        <v>557.66999999999996</v>
      </c>
      <c r="BJ6" s="35">
        <f t="shared" si="7"/>
        <v>482.36</v>
      </c>
      <c r="BK6" s="35">
        <f t="shared" si="7"/>
        <v>1315.67</v>
      </c>
      <c r="BL6" s="35">
        <f t="shared" si="7"/>
        <v>1118.56</v>
      </c>
      <c r="BM6" s="35">
        <f t="shared" si="7"/>
        <v>1111.31</v>
      </c>
      <c r="BN6" s="35">
        <f t="shared" si="7"/>
        <v>966.33</v>
      </c>
      <c r="BO6" s="35">
        <f t="shared" si="7"/>
        <v>958.81</v>
      </c>
      <c r="BP6" s="34" t="str">
        <f>IF(BP7="","",IF(BP7="-","【-】","【"&amp;SUBSTITUTE(TEXT(BP7,"#,##0.00"),"-","△")&amp;"】"))</f>
        <v>【682.78】</v>
      </c>
      <c r="BQ6" s="35">
        <f>IF(BQ7="",NA(),BQ7)</f>
        <v>100.77</v>
      </c>
      <c r="BR6" s="35">
        <f t="shared" ref="BR6:BZ6" si="8">IF(BR7="",NA(),BR7)</f>
        <v>100.7</v>
      </c>
      <c r="BS6" s="35">
        <f t="shared" si="8"/>
        <v>126.66</v>
      </c>
      <c r="BT6" s="35">
        <f t="shared" si="8"/>
        <v>121.75</v>
      </c>
      <c r="BU6" s="35">
        <f t="shared" si="8"/>
        <v>123.89</v>
      </c>
      <c r="BV6" s="35">
        <f t="shared" si="8"/>
        <v>60.78</v>
      </c>
      <c r="BW6" s="35">
        <f t="shared" si="8"/>
        <v>72.33</v>
      </c>
      <c r="BX6" s="35">
        <f t="shared" si="8"/>
        <v>75.540000000000006</v>
      </c>
      <c r="BY6" s="35">
        <f t="shared" si="8"/>
        <v>81.739999999999995</v>
      </c>
      <c r="BZ6" s="35">
        <f t="shared" si="8"/>
        <v>82.88</v>
      </c>
      <c r="CA6" s="34" t="str">
        <f>IF(CA7="","",IF(CA7="-","【-】","【"&amp;SUBSTITUTE(TEXT(CA7,"#,##0.00"),"-","△")&amp;"】"))</f>
        <v>【100.91】</v>
      </c>
      <c r="CB6" s="35">
        <f>IF(CB7="",NA(),CB7)</f>
        <v>157.94999999999999</v>
      </c>
      <c r="CC6" s="35">
        <f t="shared" ref="CC6:CK6" si="9">IF(CC7="",NA(),CC7)</f>
        <v>159.76</v>
      </c>
      <c r="CD6" s="35">
        <f t="shared" si="9"/>
        <v>126.66</v>
      </c>
      <c r="CE6" s="35">
        <f t="shared" si="9"/>
        <v>138.97999999999999</v>
      </c>
      <c r="CF6" s="35">
        <f t="shared" si="9"/>
        <v>139.09</v>
      </c>
      <c r="CG6" s="35">
        <f t="shared" si="9"/>
        <v>276.26</v>
      </c>
      <c r="CH6" s="35">
        <f t="shared" si="9"/>
        <v>215.28</v>
      </c>
      <c r="CI6" s="35">
        <f t="shared" si="9"/>
        <v>207.96</v>
      </c>
      <c r="CJ6" s="35">
        <f t="shared" si="9"/>
        <v>194.31</v>
      </c>
      <c r="CK6" s="35">
        <f t="shared" si="9"/>
        <v>190.99</v>
      </c>
      <c r="CL6" s="34" t="str">
        <f>IF(CL7="","",IF(CL7="-","【-】","【"&amp;SUBSTITUTE(TEXT(CL7,"#,##0.00"),"-","△")&amp;"】"))</f>
        <v>【136.86】</v>
      </c>
      <c r="CM6" s="35">
        <f>IF(CM7="",NA(),CM7)</f>
        <v>45.99</v>
      </c>
      <c r="CN6" s="35">
        <f t="shared" ref="CN6:CV6" si="10">IF(CN7="",NA(),CN7)</f>
        <v>46.8</v>
      </c>
      <c r="CO6" s="35">
        <f t="shared" si="10"/>
        <v>47</v>
      </c>
      <c r="CP6" s="35">
        <f t="shared" si="10"/>
        <v>47.33</v>
      </c>
      <c r="CQ6" s="35">
        <f t="shared" si="10"/>
        <v>48.02</v>
      </c>
      <c r="CR6" s="35">
        <f t="shared" si="10"/>
        <v>41.63</v>
      </c>
      <c r="CS6" s="35">
        <f t="shared" si="10"/>
        <v>54.67</v>
      </c>
      <c r="CT6" s="35">
        <f t="shared" si="10"/>
        <v>53.51</v>
      </c>
      <c r="CU6" s="35">
        <f t="shared" si="10"/>
        <v>53.5</v>
      </c>
      <c r="CV6" s="35">
        <f t="shared" si="10"/>
        <v>52.58</v>
      </c>
      <c r="CW6" s="34" t="str">
        <f>IF(CW7="","",IF(CW7="-","【-】","【"&amp;SUBSTITUTE(TEXT(CW7,"#,##0.00"),"-","△")&amp;"】"))</f>
        <v>【58.98】</v>
      </c>
      <c r="CX6" s="35">
        <f>IF(CX7="",NA(),CX7)</f>
        <v>91.82</v>
      </c>
      <c r="CY6" s="35">
        <f t="shared" ref="CY6:DG6" si="11">IF(CY7="",NA(),CY7)</f>
        <v>92.65</v>
      </c>
      <c r="CZ6" s="35">
        <f t="shared" si="11"/>
        <v>92.62</v>
      </c>
      <c r="DA6" s="35">
        <f t="shared" si="11"/>
        <v>91.75</v>
      </c>
      <c r="DB6" s="35">
        <f t="shared" si="11"/>
        <v>91.28</v>
      </c>
      <c r="DC6" s="35">
        <f t="shared" si="11"/>
        <v>66.33</v>
      </c>
      <c r="DD6" s="35">
        <f t="shared" si="11"/>
        <v>83.8</v>
      </c>
      <c r="DE6" s="35">
        <f t="shared" si="11"/>
        <v>83.91</v>
      </c>
      <c r="DF6" s="35">
        <f t="shared" si="11"/>
        <v>83.51</v>
      </c>
      <c r="DG6" s="35">
        <f t="shared" si="11"/>
        <v>83.02</v>
      </c>
      <c r="DH6" s="34" t="str">
        <f>IF(DH7="","",IF(DH7="-","【-】","【"&amp;SUBSTITUTE(TEXT(DH7,"#,##0.00"),"-","△")&amp;"】"))</f>
        <v>【95.20】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0.16</v>
      </c>
      <c r="EK6" s="35">
        <f t="shared" si="14"/>
        <v>0.11</v>
      </c>
      <c r="EL6" s="35">
        <f t="shared" si="14"/>
        <v>0.15</v>
      </c>
      <c r="EM6" s="35">
        <f t="shared" si="14"/>
        <v>0.16</v>
      </c>
      <c r="EN6" s="35">
        <f t="shared" si="14"/>
        <v>0.13</v>
      </c>
      <c r="EO6" s="34" t="str">
        <f>IF(EO7="","",IF(EO7="-","【-】","【"&amp;SUBSTITUTE(TEXT(EO7,"#,##0.00"),"-","△")&amp;"】"))</f>
        <v>【0.23】</v>
      </c>
    </row>
    <row r="7" spans="1:145" s="36" customFormat="1" x14ac:dyDescent="0.15">
      <c r="A7" s="28"/>
      <c r="B7" s="37">
        <v>2018</v>
      </c>
      <c r="C7" s="37">
        <v>382159</v>
      </c>
      <c r="D7" s="37">
        <v>47</v>
      </c>
      <c r="E7" s="37">
        <v>17</v>
      </c>
      <c r="F7" s="37">
        <v>1</v>
      </c>
      <c r="G7" s="37">
        <v>0</v>
      </c>
      <c r="H7" s="37" t="s">
        <v>97</v>
      </c>
      <c r="I7" s="37" t="s">
        <v>98</v>
      </c>
      <c r="J7" s="37" t="s">
        <v>99</v>
      </c>
      <c r="K7" s="37" t="s">
        <v>100</v>
      </c>
      <c r="L7" s="37" t="s">
        <v>101</v>
      </c>
      <c r="M7" s="37" t="s">
        <v>102</v>
      </c>
      <c r="N7" s="38" t="s">
        <v>103</v>
      </c>
      <c r="O7" s="38" t="s">
        <v>104</v>
      </c>
      <c r="P7" s="38">
        <v>65.89</v>
      </c>
      <c r="Q7" s="38">
        <v>102.14</v>
      </c>
      <c r="R7" s="38">
        <v>2955</v>
      </c>
      <c r="S7" s="38">
        <v>33588</v>
      </c>
      <c r="T7" s="38">
        <v>211.3</v>
      </c>
      <c r="U7" s="38">
        <v>158.96</v>
      </c>
      <c r="V7" s="38">
        <v>22069</v>
      </c>
      <c r="W7" s="38">
        <v>5.52</v>
      </c>
      <c r="X7" s="38">
        <v>3998.01</v>
      </c>
      <c r="Y7" s="38">
        <v>91.05</v>
      </c>
      <c r="Z7" s="38">
        <v>90.54</v>
      </c>
      <c r="AA7" s="38">
        <v>88.78</v>
      </c>
      <c r="AB7" s="38">
        <v>90.2</v>
      </c>
      <c r="AC7" s="38">
        <v>91.38</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765.77</v>
      </c>
      <c r="BG7" s="38">
        <v>740.62</v>
      </c>
      <c r="BH7" s="38">
        <v>610.15</v>
      </c>
      <c r="BI7" s="38">
        <v>557.66999999999996</v>
      </c>
      <c r="BJ7" s="38">
        <v>482.36</v>
      </c>
      <c r="BK7" s="38">
        <v>1315.67</v>
      </c>
      <c r="BL7" s="38">
        <v>1118.56</v>
      </c>
      <c r="BM7" s="38">
        <v>1111.31</v>
      </c>
      <c r="BN7" s="38">
        <v>966.33</v>
      </c>
      <c r="BO7" s="38">
        <v>958.81</v>
      </c>
      <c r="BP7" s="38">
        <v>682.78</v>
      </c>
      <c r="BQ7" s="38">
        <v>100.77</v>
      </c>
      <c r="BR7" s="38">
        <v>100.7</v>
      </c>
      <c r="BS7" s="38">
        <v>126.66</v>
      </c>
      <c r="BT7" s="38">
        <v>121.75</v>
      </c>
      <c r="BU7" s="38">
        <v>123.89</v>
      </c>
      <c r="BV7" s="38">
        <v>60.78</v>
      </c>
      <c r="BW7" s="38">
        <v>72.33</v>
      </c>
      <c r="BX7" s="38">
        <v>75.540000000000006</v>
      </c>
      <c r="BY7" s="38">
        <v>81.739999999999995</v>
      </c>
      <c r="BZ7" s="38">
        <v>82.88</v>
      </c>
      <c r="CA7" s="38">
        <v>100.91</v>
      </c>
      <c r="CB7" s="38">
        <v>157.94999999999999</v>
      </c>
      <c r="CC7" s="38">
        <v>159.76</v>
      </c>
      <c r="CD7" s="38">
        <v>126.66</v>
      </c>
      <c r="CE7" s="38">
        <v>138.97999999999999</v>
      </c>
      <c r="CF7" s="38">
        <v>139.09</v>
      </c>
      <c r="CG7" s="38">
        <v>276.26</v>
      </c>
      <c r="CH7" s="38">
        <v>215.28</v>
      </c>
      <c r="CI7" s="38">
        <v>207.96</v>
      </c>
      <c r="CJ7" s="38">
        <v>194.31</v>
      </c>
      <c r="CK7" s="38">
        <v>190.99</v>
      </c>
      <c r="CL7" s="38">
        <v>136.86000000000001</v>
      </c>
      <c r="CM7" s="38">
        <v>45.99</v>
      </c>
      <c r="CN7" s="38">
        <v>46.8</v>
      </c>
      <c r="CO7" s="38">
        <v>47</v>
      </c>
      <c r="CP7" s="38">
        <v>47.33</v>
      </c>
      <c r="CQ7" s="38">
        <v>48.02</v>
      </c>
      <c r="CR7" s="38">
        <v>41.63</v>
      </c>
      <c r="CS7" s="38">
        <v>54.67</v>
      </c>
      <c r="CT7" s="38">
        <v>53.51</v>
      </c>
      <c r="CU7" s="38">
        <v>53.5</v>
      </c>
      <c r="CV7" s="38">
        <v>52.58</v>
      </c>
      <c r="CW7" s="38">
        <v>58.98</v>
      </c>
      <c r="CX7" s="38">
        <v>91.82</v>
      </c>
      <c r="CY7" s="38">
        <v>92.65</v>
      </c>
      <c r="CZ7" s="38">
        <v>92.62</v>
      </c>
      <c r="DA7" s="38">
        <v>91.75</v>
      </c>
      <c r="DB7" s="38">
        <v>91.28</v>
      </c>
      <c r="DC7" s="38">
        <v>66.33</v>
      </c>
      <c r="DD7" s="38">
        <v>83.8</v>
      </c>
      <c r="DE7" s="38">
        <v>83.91</v>
      </c>
      <c r="DF7" s="38">
        <v>83.51</v>
      </c>
      <c r="DG7" s="38">
        <v>83.02</v>
      </c>
      <c r="DH7" s="38">
        <v>95.2</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0.16</v>
      </c>
      <c r="EK7" s="38">
        <v>0.11</v>
      </c>
      <c r="EL7" s="38">
        <v>0.15</v>
      </c>
      <c r="EM7" s="38">
        <v>0.16</v>
      </c>
      <c r="EN7" s="38">
        <v>0.13</v>
      </c>
      <c r="EO7" s="38">
        <v>0.23</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105</v>
      </c>
      <c r="C9" s="40" t="s">
        <v>106</v>
      </c>
      <c r="D9" s="40" t="s">
        <v>107</v>
      </c>
      <c r="E9" s="40" t="s">
        <v>108</v>
      </c>
      <c r="F9" s="40" t="s">
        <v>109</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47</v>
      </c>
      <c r="B10" s="41">
        <f>DATEVALUE($B$6-4&amp;"年1月1日")</f>
        <v>41640</v>
      </c>
      <c r="C10" s="41">
        <f>DATEVALUE($B$6-3&amp;"年1月1日")</f>
        <v>42005</v>
      </c>
      <c r="D10" s="41">
        <f>DATEVALUE($B$6-2&amp;"年1月1日")</f>
        <v>42370</v>
      </c>
      <c r="E10" s="41">
        <f>DATEVALUE($B$6-1&amp;"年1月1日")</f>
        <v>42736</v>
      </c>
      <c r="F10" s="41">
        <f>DATEVALUE($B$6&amp;"年1月1日")</f>
        <v>43101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2019-12-05T05:07:16Z</dcterms:created>
  <dcterms:modified xsi:type="dcterms:W3CDTF">2020-02-14T05:15:45Z</dcterms:modified>
  <cp:category/>
</cp:coreProperties>
</file>