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9 四国中央市\"/>
    </mc:Choice>
  </mc:AlternateContent>
  <workbookProtection workbookAlgorithmName="SHA-512" workbookHashValue="4CNEJZz6kW2jjew+4ADt58gNTjPsuT9WN0WLOMx1sUS3RMvyX+PmS5bFpBle5AoU4sd8T380K2vbDcJgP0RZpg==" workbookSaltValue="HMayWUG8L91I7pgJue2bK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BZ51" i="4"/>
  <c r="LT76" i="4"/>
  <c r="GQ51" i="4"/>
  <c r="LH30" i="4"/>
  <c r="IE76" i="4"/>
  <c r="BZ30" i="4"/>
  <c r="GQ30" i="4"/>
  <c r="HP76" i="4"/>
  <c r="BG30" i="4"/>
  <c r="BG51" i="4"/>
  <c r="AV76" i="4"/>
  <c r="KO51" i="4"/>
  <c r="LE76" i="4"/>
  <c r="KO30" i="4"/>
  <c r="FX51" i="4"/>
  <c r="FX30" i="4"/>
  <c r="HA76" i="4"/>
  <c r="AN51" i="4"/>
  <c r="FE30" i="4"/>
  <c r="JV30" i="4"/>
  <c r="AN30" i="4"/>
  <c r="AG76" i="4"/>
  <c r="JV51" i="4"/>
  <c r="KP76" i="4"/>
  <c r="FE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<sst xmlns="http://schemas.openxmlformats.org/spreadsheetml/2006/main" count="278" uniqueCount="135">
  <si>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</si>
  <si>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</si>
  <si>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</si>
  <si>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</si>
  <si>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</si>
  <si>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</si>
  <si>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</si>
  <si>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</si>
  <si>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</si>
  <si>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</si>
  <si>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</si>
  <si>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</si>
  <si>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</si>
  <si>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</si>
  <si>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</si>
  <si>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</si>
  <si>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</si>
  <si>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</si>
  <si>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</si>
  <si>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</si>
  <si>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</si>
  <si>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</si>
  <si>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</si>
  <si>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</si>
  <si>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</si>
  <si>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</si>
  <si>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</si>
  <si>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</si>
  <si>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</si>
  <si>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</si>
  <si>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</si>
  <si>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</si>
  <si>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</si>
  <si>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</si>
  <si>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</si>
  <si>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</si>
  <si>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</si>
  <si>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</si>
  <si>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</si>
  <si>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</si>
  <si>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</si>
  <si>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</si>
  <si>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</si>
  <si>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</si>
  <si>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</si>
  <si>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</si>
  <si>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</si>
  <si>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</si>
  <si>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</si>
  <si>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</si>
  <si>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</si>
  <si>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</si>
  <si>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</si>
  <si>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</si>
  <si>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</si>
  <si>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</si>
  <si>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</si>
  <si>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</si>
  <si>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</si>
  <si>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</si>
  <si>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</si>
  <si>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</si>
  <si>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</si>
  <si>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</si>
  <si>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</si>
  <si>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</si>
  <si>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</si>
  <si>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</si>
  <si>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</si>
  <si>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</si>
  <si>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</si>
  <si>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</si>
  <si>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</si>
  <si>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</si>
  <si>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</si>
  <si>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</si>
  <si>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</si>
  <si>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</si>
  <si>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</si>
  <si>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</si>
  <si>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</si>
  <si>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</si>
  <si>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</si>
  <si>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</si>
  <si>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</si>
  <si>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</si>
  <si>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</si>
  <si>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</si>
  <si>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</si>
  <si>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</si>
  <si>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</si>
  <si>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</si>
  <si>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</si>
  <si>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</si>
  <si>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</si>
  <si>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</si>
  <si>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</si>
  <si>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</si>
  <si>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</si>
  <si>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</si>
  <si>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</si>
  <si>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</si>
  <si>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</si>
  <si>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</si>
  <si>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</si>
  <si>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</si>
  <si>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</si>
  <si>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</si>
  <si>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</si>
  <si>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</si>
  <si>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</si>
  <si>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</si>
  <si>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</si>
  <si>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四国中央市</t>
  </si>
  <si>
    <t>栄町第1駐車場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</si>
  <si>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</si>
  <si>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</si>
  <si>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</si>
  <si>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</si>
  <si>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</si>
  <si>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</si>
  <si>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</si>
  <si>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</si>
  <si>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</si>
  <si>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</si>
  <si>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</si>
  <si>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</si>
  <si>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</si>
  <si>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</si>
  <si>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</si>
  <si>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</si>
  <si>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「⑥有形固定資産減価償却率」、「⑨累積欠損金比率」ともに該当数値がないため分析は困難である。しかし、「⑧設備投資見込額」、「⑩企業債残高対料金収入比率」ともに０であることから、当面の間は安定した経営が期待できる。
　敷地の地価については、当該駐車場用地の周辺地価と比較して大きく変わりはない。</t>
    <rPh sb="109" eb="111">
      <t>シキチ</t>
    </rPh>
    <rPh sb="112" eb="114">
      <t>チカ</t>
    </rPh>
    <rPh sb="120" eb="122">
      <t>トウガイ</t>
    </rPh>
    <rPh sb="122" eb="125">
      <t>チュウシャジョウ</t>
    </rPh>
    <rPh sb="125" eb="127">
      <t>ヨウチ</t>
    </rPh>
    <rPh sb="128" eb="130">
      <t>シュウヘン</t>
    </rPh>
    <rPh sb="130" eb="132">
      <t>チカ</t>
    </rPh>
    <rPh sb="133" eb="135">
      <t>ヒカク</t>
    </rPh>
    <rPh sb="137" eb="138">
      <t>オオ</t>
    </rPh>
    <rPh sb="140" eb="141">
      <t>カ</t>
    </rPh>
    <phoneticPr fontId="15"/>
  </si>
  <si>
    <t>　「⑪稼働率」は概ね50％前後で推移しており、安定した需要があるといえる。なお、稼働率が50％前後である理由は、商店街に近く、一部が買い物客用無料区間であるためである。</t>
    <phoneticPr fontId="15"/>
  </si>
  <si>
    <t>　市街地中心部の基幹的な駐車場であり、経営的にも安定しているが、将来的に老朽化に伴う多額費用が見込まれるため、計画的な設備の更新や修繕を行うなど、安定した経営の維持に努める必要がある。</t>
    <rPh sb="32" eb="35">
      <t>ショウライテキ</t>
    </rPh>
    <rPh sb="36" eb="39">
      <t>ロウキュウカ</t>
    </rPh>
    <rPh sb="40" eb="41">
      <t>トモナ</t>
    </rPh>
    <rPh sb="42" eb="44">
      <t>タガク</t>
    </rPh>
    <rPh sb="44" eb="46">
      <t>ヒヨウ</t>
    </rPh>
    <rPh sb="47" eb="49">
      <t>ミコ</t>
    </rPh>
    <rPh sb="55" eb="58">
      <t>ケイカクテキ</t>
    </rPh>
    <rPh sb="59" eb="61">
      <t>セツビ</t>
    </rPh>
    <rPh sb="62" eb="64">
      <t>コウシン</t>
    </rPh>
    <rPh sb="65" eb="67">
      <t>シュウゼン</t>
    </rPh>
    <rPh sb="68" eb="69">
      <t>オコナ</t>
    </rPh>
    <rPh sb="73" eb="75">
      <t>アンテイ</t>
    </rPh>
    <rPh sb="77" eb="79">
      <t>ケイエイ</t>
    </rPh>
    <rPh sb="80" eb="82">
      <t>イジ</t>
    </rPh>
    <rPh sb="83" eb="84">
      <t>ツト</t>
    </rPh>
    <rPh sb="86" eb="88">
      <t>ヒツヨウ</t>
    </rPh>
    <phoneticPr fontId="15"/>
  </si>
  <si>
    <t>　経常収支比率は単年度の収支が黒字であることを示す100%を大きく上回って推移しており、また、他会計からの繰入金もないことから、現時点では経営の健全性は確保出来ている。
　なお、各指標については「①収益的収支率」は類似施設平均値に近く、「④売上高ＧＯＰ比率」は類似施設平均値を上回っており、「⑤ＥＢＩＴＤＡ」は概ね安定した数値を保っているが、類似施設平均値よりも低い状況である。</t>
    <rPh sb="1" eb="3">
      <t>ケイジョウ</t>
    </rPh>
    <rPh sb="3" eb="5">
      <t>シュウシ</t>
    </rPh>
    <rPh sb="5" eb="7">
      <t>ヒリツ</t>
    </rPh>
    <rPh sb="8" eb="11">
      <t>タンネンド</t>
    </rPh>
    <rPh sb="12" eb="14">
      <t>シュウシ</t>
    </rPh>
    <rPh sb="15" eb="17">
      <t>クロジ</t>
    </rPh>
    <rPh sb="23" eb="24">
      <t>シメ</t>
    </rPh>
    <rPh sb="30" eb="31">
      <t>オオ</t>
    </rPh>
    <rPh sb="33" eb="35">
      <t>ウワマワ</t>
    </rPh>
    <rPh sb="37" eb="39">
      <t>スイイ</t>
    </rPh>
    <rPh sb="47" eb="48">
      <t>タ</t>
    </rPh>
    <rPh sb="48" eb="50">
      <t>カイケイ</t>
    </rPh>
    <rPh sb="55" eb="56">
      <t>キン</t>
    </rPh>
    <rPh sb="64" eb="67">
      <t>ゲンジテン</t>
    </rPh>
    <rPh sb="69" eb="71">
      <t>ケイエイ</t>
    </rPh>
    <rPh sb="72" eb="75">
      <t>ケンゼンセイ</t>
    </rPh>
    <rPh sb="76" eb="78">
      <t>カクホ</t>
    </rPh>
    <rPh sb="78" eb="80">
      <t>デキ</t>
    </rPh>
    <rPh sb="89" eb="92">
      <t>カクシヒョウ</t>
    </rPh>
    <rPh sb="107" eb="109">
      <t>ルイジ</t>
    </rPh>
    <rPh sb="109" eb="111">
      <t>シセツ</t>
    </rPh>
    <rPh sb="111" eb="114">
      <t>ヘイキンチ</t>
    </rPh>
    <rPh sb="115" eb="116">
      <t>チカ</t>
    </rPh>
    <rPh sb="183" eb="185">
      <t>ジョウキョウ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</si>
</sst>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244.6</c:v>
                </c:pt>
                <c:pt idx="1">
                  <c:v>223</c:v>
                </c:pt>
                <c:pt idx="2">
                  <c:v>241.3</c:v>
                </c:pt>
                <c:pt idx="3">
                  <c:v>234.7</c:v>
                </c:pt>
                <c:pt idx="4">
                  <c:v>234.7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7-4B93-9F45-7DB7B1568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9091072"/>
        <c:axId val="-66908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172.3</c:v>
                </c:pt>
                <c:pt idx="1">
                  <c:v>218.5</c:v>
                </c:pt>
                <c:pt idx="2">
                  <c:v>151.19999999999999</c:v>
                </c:pt>
                <c:pt idx="3">
                  <c:v>212.4</c:v>
                </c:pt>
                <c:pt idx="4">
                  <c:v>241.8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7-4B93-9F45-7DB7B1568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69091072"/>
        <c:axId val="-669086176"/>
      </c:lineChart>
      <c:dateAx>
        <c:axId val="-66909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69086176"/>
        <c:crosses val="autoZero"/>
        <c:auto val="1"/>
        <c:lblOffset val="100"/>
        <c:baseTimeUnit val="years"/>
      </c:dateAx>
      <c:valAx>
        <c:axId val="-66908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669091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8-4FC0-809E-6185285E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9079104"/>
        <c:axId val="-78776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254</c:v>
                </c:pt>
                <c:pt idx="1">
                  <c:v>280</c:v>
                </c:pt>
                <c:pt idx="2">
                  <c:v>239.6</c:v>
                </c:pt>
                <c:pt idx="3">
                  <c:v>224.1</c:v>
                </c:pt>
                <c:pt idx="4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8-4FC0-809E-6185285E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69079104"/>
        <c:axId val="-787769232"/>
      </c:lineChart>
      <c:dateAx>
        <c:axId val="-669079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787769232"/>
        <c:crosses val="autoZero"/>
        <c:auto val="1"/>
        <c:lblOffset val="100"/>
        <c:baseTimeUnit val="years"/>
      </c:dateAx>
      <c:valAx>
        <c:axId val="-78776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669079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2AD-44BD-BA0E-16412F9E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25008"/>
        <c:axId val="-42962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D-44BD-BA0E-16412F9E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25008"/>
        <c:axId val="-429625552"/>
      </c:lineChart>
      <c:dateAx>
        <c:axId val="-42962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25552"/>
        <c:crosses val="autoZero"/>
        <c:auto val="1"/>
        <c:lblOffset val="100"/>
        <c:baseTimeUnit val="years"/>
      </c:dateAx>
      <c:valAx>
        <c:axId val="-42962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2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0C-49AD-B17A-A9538D53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19568"/>
        <c:axId val="-42961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C-49AD-B17A-A9538D53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19568"/>
        <c:axId val="-429619024"/>
      </c:lineChart>
      <c:dateAx>
        <c:axId val="-42961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19024"/>
        <c:crosses val="autoZero"/>
        <c:auto val="1"/>
        <c:lblOffset val="100"/>
        <c:baseTimeUnit val="years"/>
      </c:dateAx>
      <c:valAx>
        <c:axId val="-42961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19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FF5-99C7-ECD8DF8F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15760"/>
        <c:axId val="-42961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4</c:v>
                </c:pt>
                <c:pt idx="3">
                  <c:v>2.4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B-4FF5-99C7-ECD8DF8F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15760"/>
        <c:axId val="-429618480"/>
      </c:lineChart>
      <c:dateAx>
        <c:axId val="-429615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18480"/>
        <c:crosses val="autoZero"/>
        <c:auto val="1"/>
        <c:lblOffset val="100"/>
        <c:baseTimeUnit val="years"/>
      </c:dateAx>
      <c:valAx>
        <c:axId val="-42961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15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0-47B6-80EA-95F1449B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22288"/>
        <c:axId val="-42962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39</c:v>
                </c:pt>
                <c:pt idx="3">
                  <c:v>25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7B6-80EA-95F1449B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22288"/>
        <c:axId val="-429627184"/>
      </c:lineChart>
      <c:dateAx>
        <c:axId val="-42962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27184"/>
        <c:crosses val="autoZero"/>
        <c:auto val="1"/>
        <c:lblOffset val="100"/>
        <c:baseTimeUnit val="years"/>
      </c:dateAx>
      <c:valAx>
        <c:axId val="-42962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22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44.9</c:v>
                </c:pt>
                <c:pt idx="1">
                  <c:v>49.2</c:v>
                </c:pt>
                <c:pt idx="2">
                  <c:v>52.5</c:v>
                </c:pt>
                <c:pt idx="3">
                  <c:v>46.6</c:v>
                </c:pt>
                <c:pt idx="4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533-A7F3-B6973F8EA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16848"/>
        <c:axId val="-42961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136.69999999999999</c:v>
                </c:pt>
                <c:pt idx="1">
                  <c:v>138.9</c:v>
                </c:pt>
                <c:pt idx="2">
                  <c:v>139.69999999999999</c:v>
                </c:pt>
                <c:pt idx="3">
                  <c:v>139.30000000000001</c:v>
                </c:pt>
                <c:pt idx="4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2-4533-A7F3-B6973F8EA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16848"/>
        <c:axId val="-429617936"/>
      </c:lineChart>
      <c:dateAx>
        <c:axId val="-42961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17936"/>
        <c:crosses val="autoZero"/>
        <c:auto val="1"/>
        <c:lblOffset val="100"/>
        <c:baseTimeUnit val="years"/>
      </c:dateAx>
      <c:valAx>
        <c:axId val="-42961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16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59.1</c:v>
                </c:pt>
                <c:pt idx="1">
                  <c:v>55.2</c:v>
                </c:pt>
                <c:pt idx="2">
                  <c:v>58.6</c:v>
                </c:pt>
                <c:pt idx="3">
                  <c:v>57.4</c:v>
                </c:pt>
                <c:pt idx="4">
                  <c:v>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2BF-9859-843AFCA4E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17392"/>
        <c:axId val="-42961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33.200000000000003</c:v>
                </c:pt>
                <c:pt idx="2">
                  <c:v>29.6</c:v>
                </c:pt>
                <c:pt idx="3">
                  <c:v>29.2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E-42BF-9859-843AFCA4E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17392"/>
        <c:axId val="-429616304"/>
      </c:lineChart>
      <c:dateAx>
        <c:axId val="-42961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16304"/>
        <c:crosses val="autoZero"/>
        <c:auto val="1"/>
        <c:lblOffset val="100"/>
        <c:baseTimeUnit val="years"/>
      </c:dateAx>
      <c:valAx>
        <c:axId val="-42961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17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1758</c:v>
                </c:pt>
                <c:pt idx="1">
                  <c:v>1673</c:v>
                </c:pt>
                <c:pt idx="2">
                  <c:v>1891</c:v>
                </c:pt>
                <c:pt idx="3">
                  <c:v>1731</c:v>
                </c:pt>
                <c:pt idx="4">
                  <c:v>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0-46AC-BF2D-75D0A910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9620656"/>
        <c:axId val="-42961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44860</c:v>
                </c:pt>
                <c:pt idx="1">
                  <c:v>37496</c:v>
                </c:pt>
                <c:pt idx="2">
                  <c:v>31888</c:v>
                </c:pt>
                <c:pt idx="3">
                  <c:v>13314</c:v>
                </c:pt>
                <c:pt idx="4">
                  <c:v>23300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0-46AC-BF2D-75D0A9104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29620656"/>
        <c:axId val="-429615216"/>
      </c:lineChart>
      <c:dateAx>
        <c:axId val="-42962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429615216"/>
        <c:crosses val="autoZero"/>
        <c:auto val="1"/>
        <c:lblOffset val="100"/>
        <c:baseTimeUnit val="years"/>
      </c:dateAx>
      <c:valAx>
        <c:axId val="-42961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-429620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愛媛県四国中央市　栄町第1駐車場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2170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118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244.6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223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241.3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234.7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234.7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44.9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49.2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52.5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46.6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44.9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172.3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218.5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151.19999999999999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212.4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241.8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5.7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4.7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2.4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2.2999999999999998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136.69999999999999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138.9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139.69999999999999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139.30000000000001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136.30000000000001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59.1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55.2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58.6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57.4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57.4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1758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1673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1891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1731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1731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39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24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29.2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30.4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44860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37496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31888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13314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23300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10345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254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280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239.6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224.1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155.19999999999999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u6PNzPuT2Vn4JXA3G28Xw6UjE6/TqjxXS1gNTpK/bEcy8+HK9MQOYbI0nYvo9UcdoxTCvF9HHpcBYQ3n02z7A==" saltValue="WjHGv6ozC0iFAJqg4T3pa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102</v>
      </c>
      <c r="AV5" s="59" t="s">
        <v>103</v>
      </c>
      <c r="AW5" s="59" t="s">
        <v>104</v>
      </c>
      <c r="AX5" s="59" t="s">
        <v>92</v>
      </c>
      <c r="AY5" s="59" t="s">
        <v>105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102</v>
      </c>
      <c r="BG5" s="59" t="s">
        <v>101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101</v>
      </c>
      <c r="BS5" s="59" t="s">
        <v>104</v>
      </c>
      <c r="BT5" s="59" t="s">
        <v>106</v>
      </c>
      <c r="BU5" s="59" t="s">
        <v>105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101</v>
      </c>
      <c r="CD5" s="59" t="s">
        <v>91</v>
      </c>
      <c r="CE5" s="59" t="s">
        <v>107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103</v>
      </c>
      <c r="CQ5" s="59" t="s">
        <v>91</v>
      </c>
      <c r="CR5" s="59" t="s">
        <v>92</v>
      </c>
      <c r="CS5" s="59" t="s">
        <v>105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101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101</v>
      </c>
      <c r="DM5" s="59" t="s">
        <v>104</v>
      </c>
      <c r="DN5" s="59" t="s">
        <v>106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2018</v>
      </c>
      <c r="C6" s="60">
        <f t="shared" ref="C6:X6" si="1">C8</f>
        <v>382132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愛媛県四国中央市</v>
      </c>
      <c r="I6" s="60" t="str">
        <f t="shared" si="1"/>
        <v>栄町第1駐車場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43</v>
      </c>
      <c r="S6" s="62" t="str">
        <f t="shared" si="1"/>
        <v>駅</v>
      </c>
      <c r="T6" s="62" t="str">
        <f t="shared" si="1"/>
        <v>無</v>
      </c>
      <c r="U6" s="63">
        <f t="shared" si="1"/>
        <v>2170</v>
      </c>
      <c r="V6" s="63">
        <f t="shared" si="1"/>
        <v>118</v>
      </c>
      <c r="W6" s="63">
        <f t="shared" si="1"/>
        <v>0</v>
      </c>
      <c r="X6" s="62" t="str">
        <f t="shared" si="1"/>
        <v>導入なし</v>
      </c>
      <c r="Y6" s="64">
        <f>IF(Y8="-",NA(),Y8)</f>
        <v>244.6</v>
      </c>
      <c r="Z6" s="64">
        <f t="shared" ref="Z6:AH6" si="2">IF(Z8="-",NA(),Z8)</f>
        <v>223</v>
      </c>
      <c r="AA6" s="64">
        <f t="shared" si="2"/>
        <v>241.3</v>
      </c>
      <c r="AB6" s="64">
        <f t="shared" si="2"/>
        <v>234.7</v>
      </c>
      <c r="AC6" s="64">
        <f t="shared" si="2"/>
        <v>234.7</v>
      </c>
      <c r="AD6" s="64">
        <f t="shared" si="2"/>
        <v>172.3</v>
      </c>
      <c r="AE6" s="64">
        <f t="shared" si="2"/>
        <v>218.5</v>
      </c>
      <c r="AF6" s="64">
        <f t="shared" si="2"/>
        <v>151.19999999999999</v>
      </c>
      <c r="AG6" s="64">
        <f t="shared" si="2"/>
        <v>212.4</v>
      </c>
      <c r="AH6" s="64">
        <f t="shared" si="2"/>
        <v>241.8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5.7</v>
      </c>
      <c r="AP6" s="64">
        <f t="shared" si="3"/>
        <v>4.7</v>
      </c>
      <c r="AQ6" s="64">
        <f t="shared" si="3"/>
        <v>4</v>
      </c>
      <c r="AR6" s="64">
        <f t="shared" si="3"/>
        <v>2.4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46</v>
      </c>
      <c r="BB6" s="65">
        <f t="shared" si="4"/>
        <v>39</v>
      </c>
      <c r="BC6" s="65">
        <f t="shared" si="4"/>
        <v>25</v>
      </c>
      <c r="BD6" s="65">
        <f t="shared" si="4"/>
        <v>24</v>
      </c>
      <c r="BE6" s="63" t="str">
        <f>IF(BE8="-","",IF(BE8="-","【-】","【"&amp;SUBSTITUTE(TEXT(BE8,"#,##0"),"-","△")&amp;"】"))</f>
        <v>【30】</v>
      </c>
      <c r="BF6" s="64">
        <f>IF(BF8="-",NA(),BF8)</f>
        <v>59.1</v>
      </c>
      <c r="BG6" s="64">
        <f t="shared" ref="BG6:BO6" si="5">IF(BG8="-",NA(),BG8)</f>
        <v>55.2</v>
      </c>
      <c r="BH6" s="64">
        <f t="shared" si="5"/>
        <v>58.6</v>
      </c>
      <c r="BI6" s="64">
        <f t="shared" si="5"/>
        <v>57.4</v>
      </c>
      <c r="BJ6" s="64">
        <f t="shared" si="5"/>
        <v>57.4</v>
      </c>
      <c r="BK6" s="64">
        <f t="shared" si="5"/>
        <v>33.6</v>
      </c>
      <c r="BL6" s="64">
        <f t="shared" si="5"/>
        <v>33.200000000000003</v>
      </c>
      <c r="BM6" s="64">
        <f t="shared" si="5"/>
        <v>29.6</v>
      </c>
      <c r="BN6" s="64">
        <f t="shared" si="5"/>
        <v>29.2</v>
      </c>
      <c r="BO6" s="64">
        <f t="shared" si="5"/>
        <v>30.4</v>
      </c>
      <c r="BP6" s="61" t="str">
        <f>IF(BP8="-","",IF(BP8="-","【-】","【"&amp;SUBSTITUTE(TEXT(BP8,"#,##0.0"),"-","△")&amp;"】"))</f>
        <v>【26.3】</v>
      </c>
      <c r="BQ6" s="65">
        <f>IF(BQ8="-",NA(),BQ8)</f>
        <v>1758</v>
      </c>
      <c r="BR6" s="65">
        <f t="shared" ref="BR6:BZ6" si="6">IF(BR8="-",NA(),BR8)</f>
        <v>1673</v>
      </c>
      <c r="BS6" s="65">
        <f t="shared" si="6"/>
        <v>1891</v>
      </c>
      <c r="BT6" s="65">
        <f t="shared" si="6"/>
        <v>1731</v>
      </c>
      <c r="BU6" s="65">
        <f t="shared" si="6"/>
        <v>1731</v>
      </c>
      <c r="BV6" s="65">
        <f t="shared" si="6"/>
        <v>44860</v>
      </c>
      <c r="BW6" s="65">
        <f t="shared" si="6"/>
        <v>37496</v>
      </c>
      <c r="BX6" s="65">
        <f t="shared" si="6"/>
        <v>31888</v>
      </c>
      <c r="BY6" s="65">
        <f t="shared" si="6"/>
        <v>13314</v>
      </c>
      <c r="BZ6" s="65">
        <f t="shared" si="6"/>
        <v>23300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10345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254</v>
      </c>
      <c r="DF6" s="64">
        <f t="shared" si="8"/>
        <v>280</v>
      </c>
      <c r="DG6" s="64">
        <f t="shared" si="8"/>
        <v>239.6</v>
      </c>
      <c r="DH6" s="64">
        <f t="shared" si="8"/>
        <v>224.1</v>
      </c>
      <c r="DI6" s="64">
        <f t="shared" si="8"/>
        <v>155.19999999999999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44.9</v>
      </c>
      <c r="DL6" s="64">
        <f t="shared" ref="DL6:DT6" si="9">IF(DL8="-",NA(),DL8)</f>
        <v>49.2</v>
      </c>
      <c r="DM6" s="64">
        <f t="shared" si="9"/>
        <v>52.5</v>
      </c>
      <c r="DN6" s="64">
        <f t="shared" si="9"/>
        <v>46.6</v>
      </c>
      <c r="DO6" s="64">
        <f t="shared" si="9"/>
        <v>44.9</v>
      </c>
      <c r="DP6" s="64">
        <f t="shared" si="9"/>
        <v>136.69999999999999</v>
      </c>
      <c r="DQ6" s="64">
        <f t="shared" si="9"/>
        <v>138.9</v>
      </c>
      <c r="DR6" s="64">
        <f t="shared" si="9"/>
        <v>139.69999999999999</v>
      </c>
      <c r="DS6" s="64">
        <f t="shared" si="9"/>
        <v>139.30000000000001</v>
      </c>
      <c r="DT6" s="64">
        <f t="shared" si="9"/>
        <v>136.30000000000001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111</v>
      </c>
      <c r="B7" s="60">
        <f t="shared" ref="B7:X7" si="10">B8</f>
        <v>2018</v>
      </c>
      <c r="C7" s="60">
        <f t="shared" si="10"/>
        <v>382132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四国中央市</v>
      </c>
      <c r="I7" s="60" t="str">
        <f t="shared" si="10"/>
        <v>栄町第1駐車場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43</v>
      </c>
      <c r="S7" s="62" t="str">
        <f t="shared" si="10"/>
        <v>駅</v>
      </c>
      <c r="T7" s="62" t="str">
        <f t="shared" si="10"/>
        <v>無</v>
      </c>
      <c r="U7" s="63">
        <f t="shared" si="10"/>
        <v>2170</v>
      </c>
      <c r="V7" s="63">
        <f t="shared" si="10"/>
        <v>118</v>
      </c>
      <c r="W7" s="63">
        <f t="shared" si="10"/>
        <v>0</v>
      </c>
      <c r="X7" s="62" t="str">
        <f t="shared" si="10"/>
        <v>導入なし</v>
      </c>
      <c r="Y7" s="64">
        <f>Y8</f>
        <v>244.6</v>
      </c>
      <c r="Z7" s="64">
        <f t="shared" ref="Z7:AH7" si="11">Z8</f>
        <v>223</v>
      </c>
      <c r="AA7" s="64">
        <f t="shared" si="11"/>
        <v>241.3</v>
      </c>
      <c r="AB7" s="64">
        <f t="shared" si="11"/>
        <v>234.7</v>
      </c>
      <c r="AC7" s="64">
        <f t="shared" si="11"/>
        <v>234.7</v>
      </c>
      <c r="AD7" s="64">
        <f t="shared" si="11"/>
        <v>172.3</v>
      </c>
      <c r="AE7" s="64">
        <f t="shared" si="11"/>
        <v>218.5</v>
      </c>
      <c r="AF7" s="64">
        <f t="shared" si="11"/>
        <v>151.19999999999999</v>
      </c>
      <c r="AG7" s="64">
        <f t="shared" si="11"/>
        <v>212.4</v>
      </c>
      <c r="AH7" s="64">
        <f t="shared" si="11"/>
        <v>241.8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5.7</v>
      </c>
      <c r="AP7" s="64">
        <f t="shared" si="12"/>
        <v>4.7</v>
      </c>
      <c r="AQ7" s="64">
        <f t="shared" si="12"/>
        <v>4</v>
      </c>
      <c r="AR7" s="64">
        <f t="shared" si="12"/>
        <v>2.4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46</v>
      </c>
      <c r="BB7" s="65">
        <f t="shared" si="13"/>
        <v>39</v>
      </c>
      <c r="BC7" s="65">
        <f t="shared" si="13"/>
        <v>25</v>
      </c>
      <c r="BD7" s="65">
        <f t="shared" si="13"/>
        <v>24</v>
      </c>
      <c r="BE7" s="63"/>
      <c r="BF7" s="64">
        <f>BF8</f>
        <v>59.1</v>
      </c>
      <c r="BG7" s="64">
        <f t="shared" ref="BG7:BO7" si="14">BG8</f>
        <v>55.2</v>
      </c>
      <c r="BH7" s="64">
        <f t="shared" si="14"/>
        <v>58.6</v>
      </c>
      <c r="BI7" s="64">
        <f t="shared" si="14"/>
        <v>57.4</v>
      </c>
      <c r="BJ7" s="64">
        <f t="shared" si="14"/>
        <v>57.4</v>
      </c>
      <c r="BK7" s="64">
        <f t="shared" si="14"/>
        <v>33.6</v>
      </c>
      <c r="BL7" s="64">
        <f t="shared" si="14"/>
        <v>33.200000000000003</v>
      </c>
      <c r="BM7" s="64">
        <f t="shared" si="14"/>
        <v>29.6</v>
      </c>
      <c r="BN7" s="64">
        <f t="shared" si="14"/>
        <v>29.2</v>
      </c>
      <c r="BO7" s="64">
        <f t="shared" si="14"/>
        <v>30.4</v>
      </c>
      <c r="BP7" s="61"/>
      <c r="BQ7" s="65">
        <f>BQ8</f>
        <v>1758</v>
      </c>
      <c r="BR7" s="65">
        <f t="shared" ref="BR7:BZ7" si="15">BR8</f>
        <v>1673</v>
      </c>
      <c r="BS7" s="65">
        <f t="shared" si="15"/>
        <v>1891</v>
      </c>
      <c r="BT7" s="65">
        <f t="shared" si="15"/>
        <v>1731</v>
      </c>
      <c r="BU7" s="65">
        <f t="shared" si="15"/>
        <v>1731</v>
      </c>
      <c r="BV7" s="65">
        <f t="shared" si="15"/>
        <v>44860</v>
      </c>
      <c r="BW7" s="65">
        <f t="shared" si="15"/>
        <v>37496</v>
      </c>
      <c r="BX7" s="65">
        <f t="shared" si="15"/>
        <v>31888</v>
      </c>
      <c r="BY7" s="65">
        <f t="shared" si="15"/>
        <v>13314</v>
      </c>
      <c r="BZ7" s="65">
        <f t="shared" si="15"/>
        <v>23300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109</v>
      </c>
      <c r="CL7" s="61"/>
      <c r="CM7" s="63">
        <f>CM8</f>
        <v>10345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254</v>
      </c>
      <c r="DF7" s="64">
        <f t="shared" si="16"/>
        <v>280</v>
      </c>
      <c r="DG7" s="64">
        <f t="shared" si="16"/>
        <v>239.6</v>
      </c>
      <c r="DH7" s="64">
        <f t="shared" si="16"/>
        <v>224.1</v>
      </c>
      <c r="DI7" s="64">
        <f t="shared" si="16"/>
        <v>155.19999999999999</v>
      </c>
      <c r="DJ7" s="61"/>
      <c r="DK7" s="64">
        <f>DK8</f>
        <v>44.9</v>
      </c>
      <c r="DL7" s="64">
        <f t="shared" ref="DL7:DT7" si="17">DL8</f>
        <v>49.2</v>
      </c>
      <c r="DM7" s="64">
        <f t="shared" si="17"/>
        <v>52.5</v>
      </c>
      <c r="DN7" s="64">
        <f t="shared" si="17"/>
        <v>46.6</v>
      </c>
      <c r="DO7" s="64">
        <f t="shared" si="17"/>
        <v>44.9</v>
      </c>
      <c r="DP7" s="64">
        <f t="shared" si="17"/>
        <v>136.69999999999999</v>
      </c>
      <c r="DQ7" s="64">
        <f t="shared" si="17"/>
        <v>138.9</v>
      </c>
      <c r="DR7" s="64">
        <f t="shared" si="17"/>
        <v>139.69999999999999</v>
      </c>
      <c r="DS7" s="64">
        <f t="shared" si="17"/>
        <v>139.30000000000001</v>
      </c>
      <c r="DT7" s="64">
        <f t="shared" si="17"/>
        <v>136.30000000000001</v>
      </c>
      <c r="DU7" s="61"/>
    </row>
    <row r="8" spans="1:125" s="66" customFormat="1" x14ac:dyDescent="0.15">
      <c r="A8" s="49"/>
      <c r="B8" s="67">
        <v>2018</v>
      </c>
      <c r="C8" s="67">
        <v>382132</v>
      </c>
      <c r="D8" s="67">
        <v>47</v>
      </c>
      <c r="E8" s="67">
        <v>14</v>
      </c>
      <c r="F8" s="67">
        <v>0</v>
      </c>
      <c r="G8" s="67">
        <v>1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43</v>
      </c>
      <c r="S8" s="69" t="s">
        <v>123</v>
      </c>
      <c r="T8" s="69" t="s">
        <v>124</v>
      </c>
      <c r="U8" s="70">
        <v>2170</v>
      </c>
      <c r="V8" s="70">
        <v>118</v>
      </c>
      <c r="W8" s="70">
        <v>0</v>
      </c>
      <c r="X8" s="69" t="s">
        <v>125</v>
      </c>
      <c r="Y8" s="71">
        <v>244.6</v>
      </c>
      <c r="Z8" s="71">
        <v>223</v>
      </c>
      <c r="AA8" s="71">
        <v>241.3</v>
      </c>
      <c r="AB8" s="71">
        <v>234.7</v>
      </c>
      <c r="AC8" s="71">
        <v>234.7</v>
      </c>
      <c r="AD8" s="71">
        <v>172.3</v>
      </c>
      <c r="AE8" s="71">
        <v>218.5</v>
      </c>
      <c r="AF8" s="71">
        <v>151.19999999999999</v>
      </c>
      <c r="AG8" s="71">
        <v>212.4</v>
      </c>
      <c r="AH8" s="71">
        <v>241.8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5.7</v>
      </c>
      <c r="AP8" s="71">
        <v>4.7</v>
      </c>
      <c r="AQ8" s="71">
        <v>4</v>
      </c>
      <c r="AR8" s="71">
        <v>2.4</v>
      </c>
      <c r="AS8" s="71">
        <v>2.2999999999999998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46</v>
      </c>
      <c r="BB8" s="72">
        <v>39</v>
      </c>
      <c r="BC8" s="72">
        <v>25</v>
      </c>
      <c r="BD8" s="72">
        <v>24</v>
      </c>
      <c r="BE8" s="72">
        <v>30</v>
      </c>
      <c r="BF8" s="71">
        <v>59.1</v>
      </c>
      <c r="BG8" s="71">
        <v>55.2</v>
      </c>
      <c r="BH8" s="71">
        <v>58.6</v>
      </c>
      <c r="BI8" s="71">
        <v>57.4</v>
      </c>
      <c r="BJ8" s="71">
        <v>57.4</v>
      </c>
      <c r="BK8" s="71">
        <v>33.6</v>
      </c>
      <c r="BL8" s="71">
        <v>33.200000000000003</v>
      </c>
      <c r="BM8" s="71">
        <v>29.6</v>
      </c>
      <c r="BN8" s="71">
        <v>29.2</v>
      </c>
      <c r="BO8" s="71">
        <v>30.4</v>
      </c>
      <c r="BP8" s="68">
        <v>26.3</v>
      </c>
      <c r="BQ8" s="72">
        <v>1758</v>
      </c>
      <c r="BR8" s="72">
        <v>1673</v>
      </c>
      <c r="BS8" s="72">
        <v>1891</v>
      </c>
      <c r="BT8" s="73">
        <v>1731</v>
      </c>
      <c r="BU8" s="73">
        <v>1731</v>
      </c>
      <c r="BV8" s="72">
        <v>44860</v>
      </c>
      <c r="BW8" s="72">
        <v>37496</v>
      </c>
      <c r="BX8" s="72">
        <v>31888</v>
      </c>
      <c r="BY8" s="72">
        <v>13314</v>
      </c>
      <c r="BZ8" s="72">
        <v>23300</v>
      </c>
      <c r="CA8" s="70">
        <v>16102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10345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254</v>
      </c>
      <c r="DF8" s="71">
        <v>280</v>
      </c>
      <c r="DG8" s="71">
        <v>239.6</v>
      </c>
      <c r="DH8" s="71">
        <v>224.1</v>
      </c>
      <c r="DI8" s="71">
        <v>155.19999999999999</v>
      </c>
      <c r="DJ8" s="68">
        <v>103.6</v>
      </c>
      <c r="DK8" s="71">
        <v>44.9</v>
      </c>
      <c r="DL8" s="71">
        <v>49.2</v>
      </c>
      <c r="DM8" s="71">
        <v>52.5</v>
      </c>
      <c r="DN8" s="71">
        <v>46.6</v>
      </c>
      <c r="DO8" s="71">
        <v>44.9</v>
      </c>
      <c r="DP8" s="71">
        <v>136.69999999999999</v>
      </c>
      <c r="DQ8" s="71">
        <v>138.9</v>
      </c>
      <c r="DR8" s="71">
        <v>139.69999999999999</v>
      </c>
      <c r="DS8" s="71">
        <v>139.30000000000001</v>
      </c>
      <c r="DT8" s="71">
        <v>136.30000000000001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2020-02-03T10:20:25Z</cp:lastPrinted>
  <dcterms:created xsi:type="dcterms:W3CDTF">2019-12-05T07:28:45Z</dcterms:created>
  <dcterms:modified xsi:type="dcterms:W3CDTF">2020-02-14T04:48:17Z</dcterms:modified>
  <cp:category/>
</cp:coreProperties>
</file>