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DE4t20FZiRHNTBYRQQvNXUnhTkfQtwlMCXLoVO51lbTCWRR/ZAJ1gQ6dxIqf7VBzY5aJXbqEWzS+0qC3fAhNgw==" workbookSaltValue="Opz762StX2713+6rHll+aA==" workbookSpinCount="100000" lockStructure="1"/>
  <bookViews>
    <workbookView xWindow="0" yWindow="0" windowWidth="19380" windowHeight="96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<sst xmlns="http://schemas.openxmlformats.org/spreadsheetml/2006/main" count="311" uniqueCount="111">
  <si>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</si>
  <si>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</si>
  <si>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</si>
  <si>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</si>
  <si>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</si>
  <si>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</si>
  <si>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</si>
  <si>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</si>
  <si>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</si>
  <si>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</si>
  <si>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</si>
  <si>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</si>
  <si>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</si>
  <si>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</si>
  <si>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</si>
  <si>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</si>
  <si>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</si>
  <si>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</si>
  <si>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</si>
  <si>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</si>
  <si>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</si>
  <si>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</si>
  <si>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</si>
  <si>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</si>
  <si>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</si>
  <si>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</si>
  <si>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</si>
  <si>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</si>
  <si>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</si>
  <si>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</si>
  <si>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</si>
  <si>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</si>
  <si>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</si>
  <si>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</si>
  <si>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</si>
  <si>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</si>
  <si>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</si>
  <si>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</si>
  <si>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</si>
  <si>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</si>
  <si>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</si>
  <si>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</si>
  <si>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</si>
  <si>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</si>
  <si>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</si>
  <si>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</si>
  <si>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</si>
  <si>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</si>
  <si>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</si>
  <si>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</si>
  <si>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</si>
  <si>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</si>
  <si>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</si>
  <si>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</si>
  <si>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</si>
  <si>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</si>
  <si>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</si>
  <si>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</si>
  <si>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</si>
  <si>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</si>
  <si>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</si>
  <si>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</si>
  <si>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</si>
  <si>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</si>
  <si>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</si>
  <si>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</si>
  <si>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</si>
  <si>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</si>
  <si>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</si>
  <si>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</si>
  <si>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</si>
  <si>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</si>
  <si>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</si>
  <si>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</si>
  <si>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</si>
  <si>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</si>
  <si>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</si>
  <si>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</si>
  <si>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</si>
  <si>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</si>
  <si>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</si>
  <si>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</si>
  <si>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</si>
  <si>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</si>
  <si>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</si>
  <si>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</si>
  <si>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</si>
  <si>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</si>
  <si>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</si>
  <si>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</si>
  <si>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</si>
  <si>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</si>
  <si>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</si>
  <si>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</si>
  <si>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</si>
  <si>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</si>
  <si>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</si>
  <si>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</si>
  <si>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</si>
  <si>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</si>
  <si>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</si>
  <si>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</si>
  <si>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</si>
  <si>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</si>
  <si>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</si>
  <si>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</si>
  <si>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</si>
  <si>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</si>
  <si>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有形固定資産減価償却率については、類似団体平均に比べ低水準であるが、今年度は企業会計移行１年目であり、今後の動向を注視していく必要がある。
　管渠老朽化率については、まだ法定耐用年数を経過した管渠は無いため0％となっている。
　管渠改善率については、極めて低い水準にある。これは、まだ管渠の本格的な更新時期を迎えていないためで、そのため小幅な改善率で推移している。下水管渠の耐用年数は50年と定められているが、当市の下水道事業は開始から45年以上が経過し、まもなく管渠の改築・更新時期を迎えることから、今年度策定したストックマネジメント計画に基づき、今後改築を進めていく予定であるため、将来的には管渠改善率は上昇するものと考えられる。</t>
    <rPh sb="1" eb="3">
      <t>ユウケイ</t>
    </rPh>
    <rPh sb="3" eb="5">
      <t>コテイ</t>
    </rPh>
    <rPh sb="5" eb="7">
      <t>シサン</t>
    </rPh>
    <rPh sb="7" eb="9">
      <t>ゲンカ</t>
    </rPh>
    <rPh sb="9" eb="11">
      <t>ショウキャク</t>
    </rPh>
    <rPh sb="11" eb="12">
      <t>リツ</t>
    </rPh>
    <rPh sb="18" eb="20">
      <t>ルイジ</t>
    </rPh>
    <rPh sb="20" eb="22">
      <t>ダンタイ</t>
    </rPh>
    <rPh sb="22" eb="24">
      <t>ヘイキン</t>
    </rPh>
    <rPh sb="25" eb="26">
      <t>クラ</t>
    </rPh>
    <rPh sb="27" eb="30">
      <t>テイスイジュン</t>
    </rPh>
    <rPh sb="35" eb="38">
      <t>コンネンド</t>
    </rPh>
    <rPh sb="39" eb="41">
      <t>キギョウ</t>
    </rPh>
    <rPh sb="41" eb="43">
      <t>カイケイ</t>
    </rPh>
    <rPh sb="43" eb="45">
      <t>イコウ</t>
    </rPh>
    <rPh sb="46" eb="48">
      <t>ネンメ</t>
    </rPh>
    <rPh sb="52" eb="54">
      <t>コンゴ</t>
    </rPh>
    <rPh sb="55" eb="57">
      <t>ドウコウ</t>
    </rPh>
    <rPh sb="58" eb="60">
      <t>チュウシ</t>
    </rPh>
    <rPh sb="64" eb="66">
      <t>ヒツヨウ</t>
    </rPh>
    <rPh sb="72" eb="74">
      <t>カンキョ</t>
    </rPh>
    <rPh sb="74" eb="76">
      <t>ロウキュウ</t>
    </rPh>
    <rPh sb="76" eb="77">
      <t>カ</t>
    </rPh>
    <rPh sb="77" eb="78">
      <t>リツ</t>
    </rPh>
    <rPh sb="86" eb="88">
      <t>ホウテイ</t>
    </rPh>
    <rPh sb="88" eb="90">
      <t>タイヨウ</t>
    </rPh>
    <rPh sb="90" eb="92">
      <t>ネンスウ</t>
    </rPh>
    <rPh sb="93" eb="95">
      <t>ケイカ</t>
    </rPh>
    <rPh sb="97" eb="99">
      <t>カンキョ</t>
    </rPh>
    <rPh sb="100" eb="101">
      <t>ナ</t>
    </rPh>
    <phoneticPr fontId="4"/>
  </si>
  <si>
    <t>　経常収支比率については、単年度収支が黒字となる100％を僅かに上回っているが、使用料収入は減少傾向にあり、今後の動向を注視していく必要がある。
　流動比率については、極めて低水準となっているが、流動負債における企業債償還額の占める割合が大きく、今後企業債償還額は減少していく見込みであり、それに伴い改善が見込まれるものである。
　企業債残高対事業規模比率については、類似団体と同程度の水準であり、債務残高は適正な水準にあると考えられる。
　経費回収率については、使用料で回収すべき経費の9割弱しか使用料で賄えておらず、100％に近づけるために適正な使用料水準の見直し及び経費の削減が必要である。
　汚水処理原価については、類似団体と比べやや低水準となっているが、有収水量は前年度に比べ減少しており、有収率が低下していることから、今後の有収水量の推移や汚水処理費の増嵩抑制を注視していく必要がある。
　施設利用率については、類似団体の平均値を上回っており、効率良く施設を利用していると言える。
　水洗化率については、類似団体の平均値を上回っており普及が進んでいるが、今後も普及を促進し、より100％に近づけるように取り組む必要がある。</t>
    <rPh sb="1" eb="3">
      <t>ケイジョウ</t>
    </rPh>
    <rPh sb="29" eb="30">
      <t>ワズ</t>
    </rPh>
    <rPh sb="40" eb="43">
      <t>シヨウリョウ</t>
    </rPh>
    <rPh sb="43" eb="45">
      <t>シュウニュウ</t>
    </rPh>
    <rPh sb="54" eb="56">
      <t>コンゴ</t>
    </rPh>
    <rPh sb="57" eb="59">
      <t>ドウコウ</t>
    </rPh>
    <rPh sb="60" eb="62">
      <t>チュウシ</t>
    </rPh>
    <rPh sb="66" eb="68">
      <t>ヒツヨウ</t>
    </rPh>
    <rPh sb="74" eb="76">
      <t>リュウドウ</t>
    </rPh>
    <rPh sb="76" eb="78">
      <t>ヒリツ</t>
    </rPh>
    <rPh sb="84" eb="85">
      <t>キワ</t>
    </rPh>
    <rPh sb="87" eb="88">
      <t>テイ</t>
    </rPh>
    <rPh sb="88" eb="90">
      <t>スイジュン</t>
    </rPh>
    <rPh sb="98" eb="100">
      <t>リュウドウ</t>
    </rPh>
    <rPh sb="100" eb="102">
      <t>フサイ</t>
    </rPh>
    <rPh sb="106" eb="108">
      <t>キギョウ</t>
    </rPh>
    <rPh sb="108" eb="109">
      <t>サイ</t>
    </rPh>
    <rPh sb="109" eb="111">
      <t>ショウカン</t>
    </rPh>
    <rPh sb="111" eb="112">
      <t>ガク</t>
    </rPh>
    <rPh sb="113" eb="114">
      <t>シ</t>
    </rPh>
    <rPh sb="116" eb="118">
      <t>ワリアイ</t>
    </rPh>
    <rPh sb="119" eb="120">
      <t>オオ</t>
    </rPh>
    <rPh sb="123" eb="125">
      <t>コンゴ</t>
    </rPh>
    <rPh sb="125" eb="127">
      <t>キギョウ</t>
    </rPh>
    <rPh sb="127" eb="128">
      <t>サイ</t>
    </rPh>
    <rPh sb="132" eb="134">
      <t>ゲンショウ</t>
    </rPh>
    <rPh sb="138" eb="140">
      <t>ミコミ</t>
    </rPh>
    <rPh sb="148" eb="149">
      <t>トモナ</t>
    </rPh>
    <rPh sb="150" eb="152">
      <t>カイゼン</t>
    </rPh>
    <rPh sb="153" eb="155">
      <t>ミコ</t>
    </rPh>
    <rPh sb="265" eb="266">
      <t>チカ</t>
    </rPh>
    <rPh sb="312" eb="314">
      <t>ルイジ</t>
    </rPh>
    <rPh sb="314" eb="316">
      <t>ダンタイ</t>
    </rPh>
    <rPh sb="321" eb="322">
      <t>テイ</t>
    </rPh>
    <rPh sb="322" eb="324">
      <t>スイジュン</t>
    </rPh>
    <rPh sb="332" eb="334">
      <t>ユウシュウ</t>
    </rPh>
    <rPh sb="334" eb="336">
      <t>スイリョウ</t>
    </rPh>
    <rPh sb="337" eb="340">
      <t>ゼンネンド</t>
    </rPh>
    <rPh sb="341" eb="342">
      <t>クラ</t>
    </rPh>
    <rPh sb="343" eb="345">
      <t>ゲンショウ</t>
    </rPh>
    <rPh sb="350" eb="353">
      <t>ユウシュウリツ</t>
    </rPh>
    <rPh sb="354" eb="356">
      <t>テイカ</t>
    </rPh>
    <rPh sb="365" eb="367">
      <t>コンゴ</t>
    </rPh>
    <rPh sb="378" eb="380">
      <t>ショリ</t>
    </rPh>
    <rPh sb="382" eb="384">
      <t>ゾウコウ</t>
    </rPh>
    <rPh sb="384" eb="386">
      <t>ヨクセイ</t>
    </rPh>
    <rPh sb="387" eb="389">
      <t>チュウシ</t>
    </rPh>
    <rPh sb="393" eb="395">
      <t>ヒツヨウ</t>
    </rPh>
    <rPh sb="473" eb="475">
      <t>フキュウ</t>
    </rPh>
    <rPh sb="476" eb="477">
      <t>スス</t>
    </rPh>
    <rPh sb="486" eb="488">
      <t>フキュウ</t>
    </rPh>
    <phoneticPr fontId="4"/>
  </si>
  <si>
    <t>　当市の下水道事業については、これまで継続的に投資を続けており、水洗化率は高い水準にある。施設も老朽化が進んでいるものの、長寿命化計画及びストックマネジメント計画に基づき、計画的に更新を行い、効率的に利用できている。
　一方、収益性の面では、今年度から法適用となり、より効率的な経営が求められることとなったが、使用料収入が充分でなく、不足分を一般会計からの繰入金に頼っている状態である。今後、管渠の更新時期を迎え改築費が増大すれば、一層の収支悪化も懸念される。継続して経費節減や有収水量の増加に努め収支改善を図るとともに、来年度に策定予定の経営戦略に基づき、適正な使用料水準を検討し、改定していくなど、経営改善に努める必要があると考えられる。</t>
    <rPh sb="32" eb="35">
      <t>スイセンカ</t>
    </rPh>
    <rPh sb="35" eb="36">
      <t>リツ</t>
    </rPh>
    <rPh sb="37" eb="38">
      <t>タカ</t>
    </rPh>
    <rPh sb="39" eb="41">
      <t>スイジュン</t>
    </rPh>
    <rPh sb="82" eb="83">
      <t>モト</t>
    </rPh>
    <rPh sb="261" eb="264">
      <t>ライネンド</t>
    </rPh>
    <rPh sb="265" eb="267">
      <t>サクテイ</t>
    </rPh>
    <rPh sb="267" eb="269">
      <t>ヨテイ</t>
    </rPh>
    <rPh sb="275" eb="276">
      <t>モト</t>
    </rPh>
    <rPh sb="301" eb="303">
      <t>ケイエイ</t>
    </rPh>
    <rPh sb="303" eb="305">
      <t>カイゼン</t>
    </rPh>
    <rPh sb="306" eb="3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</si>
</sst>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0.04</c:v>
                </c:pt>
              </c:numCache>
            </c:numRef>
          </c:val>
          <c:extLst>
            <c:ext xmlns:c16="http://schemas.microsoft.com/office/drawing/2014/chart" uri="{C3380CC4-5D6E-409C-BE32-E72D297353CC}">
              <c16:uniqueId val="{00000000-740E-40F4-AE66-1747AADA10E9}"/>
            </c:ext>
          </c:extLst>
        </c:ser>
        <c:dLbls>
          <c:showLegendKey val="0"/>
          <c:showVal val="0"/>
          <c:showCatName val="0"/>
          <c:showSerName val="0"/>
          <c:showPercent val="0"/>
          <c:showBubbleSize val="0"/>
        </c:dLbls>
        <c:gapWidth val="150"/>
        <c:axId val="151902448"/>
        <c:axId val="15190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740E-40F4-AE66-1747AADA10E9}"/>
            </c:ext>
          </c:extLst>
        </c:ser>
        <c:dLbls>
          <c:showLegendKey val="0"/>
          <c:showVal val="0"/>
          <c:showCatName val="0"/>
          <c:showSerName val="0"/>
          <c:showPercent val="0"/>
          <c:showBubbleSize val="0"/>
        </c:dLbls>
        <c:marker val="1"/>
        <c:smooth val="0"/>
        <c:axId val="151902448"/>
        <c:axId val="151903232"/>
      </c:lineChart>
      <c:dateAx>
        <c:axId val="151902448"/>
        <c:scaling>
          <c:orientation val="minMax"/>
        </c:scaling>
        <c:delete val="1"/>
        <c:axPos val="b"/>
        <c:numFmt formatCode="ge" sourceLinked="1"/>
        <c:majorTickMark val="none"/>
        <c:minorTickMark val="none"/>
        <c:tickLblPos val="none"/>
        <c:crossAx val="151903232"/>
        <c:crosses val="autoZero"/>
        <c:auto val="1"/>
        <c:lblOffset val="100"/>
        <c:baseTimeUnit val="years"/>
      </c:dateAx>
      <c:valAx>
        <c:axId val="1519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0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71.900000000000006</c:v>
                </c:pt>
              </c:numCache>
            </c:numRef>
          </c:val>
          <c:extLst>
            <c:ext xmlns:c16="http://schemas.microsoft.com/office/drawing/2014/chart" uri="{C3380CC4-5D6E-409C-BE32-E72D297353CC}">
              <c16:uniqueId val="{00000000-612C-4B24-A9A7-1FFA6E106DB5}"/>
            </c:ext>
          </c:extLst>
        </c:ser>
        <c:dLbls>
          <c:showLegendKey val="0"/>
          <c:showVal val="0"/>
          <c:showCatName val="0"/>
          <c:showSerName val="0"/>
          <c:showPercent val="0"/>
          <c:showBubbleSize val="0"/>
        </c:dLbls>
        <c:gapWidth val="150"/>
        <c:axId val="378795408"/>
        <c:axId val="37879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65.040000000000006</c:v>
                </c:pt>
              </c:numCache>
            </c:numRef>
          </c:val>
          <c:smooth val="0"/>
          <c:extLst>
            <c:ext xmlns:c16="http://schemas.microsoft.com/office/drawing/2014/chart" uri="{C3380CC4-5D6E-409C-BE32-E72D297353CC}">
              <c16:uniqueId val="{00000001-612C-4B24-A9A7-1FFA6E106DB5}"/>
            </c:ext>
          </c:extLst>
        </c:ser>
        <c:dLbls>
          <c:showLegendKey val="0"/>
          <c:showVal val="0"/>
          <c:showCatName val="0"/>
          <c:showSerName val="0"/>
          <c:showPercent val="0"/>
          <c:showBubbleSize val="0"/>
        </c:dLbls>
        <c:marker val="1"/>
        <c:smooth val="0"/>
        <c:axId val="378795408"/>
        <c:axId val="378796976"/>
      </c:lineChart>
      <c:dateAx>
        <c:axId val="378795408"/>
        <c:scaling>
          <c:orientation val="minMax"/>
        </c:scaling>
        <c:delete val="1"/>
        <c:axPos val="b"/>
        <c:numFmt formatCode="ge" sourceLinked="1"/>
        <c:majorTickMark val="none"/>
        <c:minorTickMark val="none"/>
        <c:tickLblPos val="none"/>
        <c:crossAx val="378796976"/>
        <c:crosses val="autoZero"/>
        <c:auto val="1"/>
        <c:lblOffset val="100"/>
        <c:baseTimeUnit val="years"/>
      </c:dateAx>
      <c:valAx>
        <c:axId val="37879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79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96.62</c:v>
                </c:pt>
              </c:numCache>
            </c:numRef>
          </c:val>
          <c:extLst>
            <c:ext xmlns:c16="http://schemas.microsoft.com/office/drawing/2014/chart" uri="{C3380CC4-5D6E-409C-BE32-E72D297353CC}">
              <c16:uniqueId val="{00000000-7A6C-4F70-AEAE-99A3EB6392EA}"/>
            </c:ext>
          </c:extLst>
        </c:ser>
        <c:dLbls>
          <c:showLegendKey val="0"/>
          <c:showVal val="0"/>
          <c:showCatName val="0"/>
          <c:showSerName val="0"/>
          <c:showPercent val="0"/>
          <c:showBubbleSize val="0"/>
        </c:dLbls>
        <c:gapWidth val="150"/>
        <c:axId val="378793840"/>
        <c:axId val="37879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92.55</c:v>
                </c:pt>
              </c:numCache>
            </c:numRef>
          </c:val>
          <c:smooth val="0"/>
          <c:extLst>
            <c:ext xmlns:c16="http://schemas.microsoft.com/office/drawing/2014/chart" uri="{C3380CC4-5D6E-409C-BE32-E72D297353CC}">
              <c16:uniqueId val="{00000001-7A6C-4F70-AEAE-99A3EB6392EA}"/>
            </c:ext>
          </c:extLst>
        </c:ser>
        <c:dLbls>
          <c:showLegendKey val="0"/>
          <c:showVal val="0"/>
          <c:showCatName val="0"/>
          <c:showSerName val="0"/>
          <c:showPercent val="0"/>
          <c:showBubbleSize val="0"/>
        </c:dLbls>
        <c:marker val="1"/>
        <c:smooth val="0"/>
        <c:axId val="378793840"/>
        <c:axId val="378794232"/>
      </c:lineChart>
      <c:dateAx>
        <c:axId val="378793840"/>
        <c:scaling>
          <c:orientation val="minMax"/>
        </c:scaling>
        <c:delete val="1"/>
        <c:axPos val="b"/>
        <c:numFmt formatCode="ge" sourceLinked="1"/>
        <c:majorTickMark val="none"/>
        <c:minorTickMark val="none"/>
        <c:tickLblPos val="none"/>
        <c:crossAx val="378794232"/>
        <c:crosses val="autoZero"/>
        <c:auto val="1"/>
        <c:lblOffset val="100"/>
        <c:baseTimeUnit val="years"/>
      </c:dateAx>
      <c:valAx>
        <c:axId val="37879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79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100.59</c:v>
                </c:pt>
              </c:numCache>
            </c:numRef>
          </c:val>
          <c:extLst>
            <c:ext xmlns:c16="http://schemas.microsoft.com/office/drawing/2014/chart" uri="{C3380CC4-5D6E-409C-BE32-E72D297353CC}">
              <c16:uniqueId val="{00000000-7817-49FD-9AE6-634250228D9D}"/>
            </c:ext>
          </c:extLst>
        </c:ser>
        <c:dLbls>
          <c:showLegendKey val="0"/>
          <c:showVal val="0"/>
          <c:showCatName val="0"/>
          <c:showSerName val="0"/>
          <c:showPercent val="0"/>
          <c:showBubbleSize val="0"/>
        </c:dLbls>
        <c:gapWidth val="150"/>
        <c:axId val="151900880"/>
        <c:axId val="15190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106.9</c:v>
                </c:pt>
              </c:numCache>
            </c:numRef>
          </c:val>
          <c:smooth val="0"/>
          <c:extLst>
            <c:ext xmlns:c16="http://schemas.microsoft.com/office/drawing/2014/chart" uri="{C3380CC4-5D6E-409C-BE32-E72D297353CC}">
              <c16:uniqueId val="{00000001-7817-49FD-9AE6-634250228D9D}"/>
            </c:ext>
          </c:extLst>
        </c:ser>
        <c:dLbls>
          <c:showLegendKey val="0"/>
          <c:showVal val="0"/>
          <c:showCatName val="0"/>
          <c:showSerName val="0"/>
          <c:showPercent val="0"/>
          <c:showBubbleSize val="0"/>
        </c:dLbls>
        <c:marker val="1"/>
        <c:smooth val="0"/>
        <c:axId val="151900880"/>
        <c:axId val="151901664"/>
      </c:lineChart>
      <c:dateAx>
        <c:axId val="151900880"/>
        <c:scaling>
          <c:orientation val="minMax"/>
        </c:scaling>
        <c:delete val="1"/>
        <c:axPos val="b"/>
        <c:numFmt formatCode="ge" sourceLinked="1"/>
        <c:majorTickMark val="none"/>
        <c:minorTickMark val="none"/>
        <c:tickLblPos val="none"/>
        <c:crossAx val="151901664"/>
        <c:crosses val="autoZero"/>
        <c:auto val="1"/>
        <c:lblOffset val="100"/>
        <c:baseTimeUnit val="years"/>
      </c:dateAx>
      <c:valAx>
        <c:axId val="1519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0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5.53</c:v>
                </c:pt>
              </c:numCache>
            </c:numRef>
          </c:val>
          <c:extLst>
            <c:ext xmlns:c16="http://schemas.microsoft.com/office/drawing/2014/chart" uri="{C3380CC4-5D6E-409C-BE32-E72D297353CC}">
              <c16:uniqueId val="{00000000-84D1-45B2-86F5-ED12B83EAC5D}"/>
            </c:ext>
          </c:extLst>
        </c:ser>
        <c:dLbls>
          <c:showLegendKey val="0"/>
          <c:showVal val="0"/>
          <c:showCatName val="0"/>
          <c:showSerName val="0"/>
          <c:showPercent val="0"/>
          <c:showBubbleSize val="0"/>
        </c:dLbls>
        <c:gapWidth val="150"/>
        <c:axId val="151902056"/>
        <c:axId val="37853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26.13</c:v>
                </c:pt>
              </c:numCache>
            </c:numRef>
          </c:val>
          <c:smooth val="0"/>
          <c:extLst>
            <c:ext xmlns:c16="http://schemas.microsoft.com/office/drawing/2014/chart" uri="{C3380CC4-5D6E-409C-BE32-E72D297353CC}">
              <c16:uniqueId val="{00000001-84D1-45B2-86F5-ED12B83EAC5D}"/>
            </c:ext>
          </c:extLst>
        </c:ser>
        <c:dLbls>
          <c:showLegendKey val="0"/>
          <c:showVal val="0"/>
          <c:showCatName val="0"/>
          <c:showSerName val="0"/>
          <c:showPercent val="0"/>
          <c:showBubbleSize val="0"/>
        </c:dLbls>
        <c:marker val="1"/>
        <c:smooth val="0"/>
        <c:axId val="151902056"/>
        <c:axId val="378533880"/>
      </c:lineChart>
      <c:dateAx>
        <c:axId val="151902056"/>
        <c:scaling>
          <c:orientation val="minMax"/>
        </c:scaling>
        <c:delete val="1"/>
        <c:axPos val="b"/>
        <c:numFmt formatCode="ge" sourceLinked="1"/>
        <c:majorTickMark val="none"/>
        <c:minorTickMark val="none"/>
        <c:tickLblPos val="none"/>
        <c:crossAx val="378533880"/>
        <c:crosses val="autoZero"/>
        <c:auto val="1"/>
        <c:lblOffset val="100"/>
        <c:baseTimeUnit val="years"/>
      </c:dateAx>
      <c:valAx>
        <c:axId val="37853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0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22-4854-BE31-7F7B8C6EC61F}"/>
            </c:ext>
          </c:extLst>
        </c:ser>
        <c:dLbls>
          <c:showLegendKey val="0"/>
          <c:showVal val="0"/>
          <c:showCatName val="0"/>
          <c:showSerName val="0"/>
          <c:showPercent val="0"/>
          <c:showBubbleSize val="0"/>
        </c:dLbls>
        <c:gapWidth val="150"/>
        <c:axId val="378535448"/>
        <c:axId val="3785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1.03</c:v>
                </c:pt>
              </c:numCache>
            </c:numRef>
          </c:val>
          <c:smooth val="0"/>
          <c:extLst>
            <c:ext xmlns:c16="http://schemas.microsoft.com/office/drawing/2014/chart" uri="{C3380CC4-5D6E-409C-BE32-E72D297353CC}">
              <c16:uniqueId val="{00000001-8D22-4854-BE31-7F7B8C6EC61F}"/>
            </c:ext>
          </c:extLst>
        </c:ser>
        <c:dLbls>
          <c:showLegendKey val="0"/>
          <c:showVal val="0"/>
          <c:showCatName val="0"/>
          <c:showSerName val="0"/>
          <c:showPercent val="0"/>
          <c:showBubbleSize val="0"/>
        </c:dLbls>
        <c:marker val="1"/>
        <c:smooth val="0"/>
        <c:axId val="378535448"/>
        <c:axId val="378535840"/>
      </c:lineChart>
      <c:dateAx>
        <c:axId val="378535448"/>
        <c:scaling>
          <c:orientation val="minMax"/>
        </c:scaling>
        <c:delete val="1"/>
        <c:axPos val="b"/>
        <c:numFmt formatCode="ge" sourceLinked="1"/>
        <c:majorTickMark val="none"/>
        <c:minorTickMark val="none"/>
        <c:tickLblPos val="none"/>
        <c:crossAx val="378535840"/>
        <c:crosses val="autoZero"/>
        <c:auto val="1"/>
        <c:lblOffset val="100"/>
        <c:baseTimeUnit val="years"/>
      </c:dateAx>
      <c:valAx>
        <c:axId val="3785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3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98-4CAD-8C7A-A938822EC465}"/>
            </c:ext>
          </c:extLst>
        </c:ser>
        <c:dLbls>
          <c:showLegendKey val="0"/>
          <c:showVal val="0"/>
          <c:showCatName val="0"/>
          <c:showSerName val="0"/>
          <c:showPercent val="0"/>
          <c:showBubbleSize val="0"/>
        </c:dLbls>
        <c:gapWidth val="150"/>
        <c:axId val="378540544"/>
        <c:axId val="37853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9.06</c:v>
                </c:pt>
              </c:numCache>
            </c:numRef>
          </c:val>
          <c:smooth val="0"/>
          <c:extLst>
            <c:ext xmlns:c16="http://schemas.microsoft.com/office/drawing/2014/chart" uri="{C3380CC4-5D6E-409C-BE32-E72D297353CC}">
              <c16:uniqueId val="{00000001-FE98-4CAD-8C7A-A938822EC465}"/>
            </c:ext>
          </c:extLst>
        </c:ser>
        <c:dLbls>
          <c:showLegendKey val="0"/>
          <c:showVal val="0"/>
          <c:showCatName val="0"/>
          <c:showSerName val="0"/>
          <c:showPercent val="0"/>
          <c:showBubbleSize val="0"/>
        </c:dLbls>
        <c:marker val="1"/>
        <c:smooth val="0"/>
        <c:axId val="378540544"/>
        <c:axId val="378536624"/>
      </c:lineChart>
      <c:dateAx>
        <c:axId val="378540544"/>
        <c:scaling>
          <c:orientation val="minMax"/>
        </c:scaling>
        <c:delete val="1"/>
        <c:axPos val="b"/>
        <c:numFmt formatCode="ge" sourceLinked="1"/>
        <c:majorTickMark val="none"/>
        <c:minorTickMark val="none"/>
        <c:tickLblPos val="none"/>
        <c:crossAx val="378536624"/>
        <c:crosses val="autoZero"/>
        <c:auto val="1"/>
        <c:lblOffset val="100"/>
        <c:baseTimeUnit val="years"/>
      </c:dateAx>
      <c:valAx>
        <c:axId val="37853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19.18</c:v>
                </c:pt>
              </c:numCache>
            </c:numRef>
          </c:val>
          <c:extLst>
            <c:ext xmlns:c16="http://schemas.microsoft.com/office/drawing/2014/chart" uri="{C3380CC4-5D6E-409C-BE32-E72D297353CC}">
              <c16:uniqueId val="{00000000-24BB-47FF-BEFE-E5150F6DC67D}"/>
            </c:ext>
          </c:extLst>
        </c:ser>
        <c:dLbls>
          <c:showLegendKey val="0"/>
          <c:showVal val="0"/>
          <c:showCatName val="0"/>
          <c:showSerName val="0"/>
          <c:showPercent val="0"/>
          <c:showBubbleSize val="0"/>
        </c:dLbls>
        <c:gapWidth val="150"/>
        <c:axId val="378537408"/>
        <c:axId val="3785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76.31</c:v>
                </c:pt>
              </c:numCache>
            </c:numRef>
          </c:val>
          <c:smooth val="0"/>
          <c:extLst>
            <c:ext xmlns:c16="http://schemas.microsoft.com/office/drawing/2014/chart" uri="{C3380CC4-5D6E-409C-BE32-E72D297353CC}">
              <c16:uniqueId val="{00000001-24BB-47FF-BEFE-E5150F6DC67D}"/>
            </c:ext>
          </c:extLst>
        </c:ser>
        <c:dLbls>
          <c:showLegendKey val="0"/>
          <c:showVal val="0"/>
          <c:showCatName val="0"/>
          <c:showSerName val="0"/>
          <c:showPercent val="0"/>
          <c:showBubbleSize val="0"/>
        </c:dLbls>
        <c:marker val="1"/>
        <c:smooth val="0"/>
        <c:axId val="378537408"/>
        <c:axId val="378538976"/>
      </c:lineChart>
      <c:dateAx>
        <c:axId val="378537408"/>
        <c:scaling>
          <c:orientation val="minMax"/>
        </c:scaling>
        <c:delete val="1"/>
        <c:axPos val="b"/>
        <c:numFmt formatCode="ge" sourceLinked="1"/>
        <c:majorTickMark val="none"/>
        <c:minorTickMark val="none"/>
        <c:tickLblPos val="none"/>
        <c:crossAx val="378538976"/>
        <c:crosses val="autoZero"/>
        <c:auto val="1"/>
        <c:lblOffset val="100"/>
        <c:baseTimeUnit val="years"/>
      </c:dateAx>
      <c:valAx>
        <c:axId val="3785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828.63</c:v>
                </c:pt>
              </c:numCache>
            </c:numRef>
          </c:val>
          <c:extLst>
            <c:ext xmlns:c16="http://schemas.microsoft.com/office/drawing/2014/chart" uri="{C3380CC4-5D6E-409C-BE32-E72D297353CC}">
              <c16:uniqueId val="{00000000-FE1A-4D6F-AD75-77132C41C1C4}"/>
            </c:ext>
          </c:extLst>
        </c:ser>
        <c:dLbls>
          <c:showLegendKey val="0"/>
          <c:showVal val="0"/>
          <c:showCatName val="0"/>
          <c:showSerName val="0"/>
          <c:showPercent val="0"/>
          <c:showBubbleSize val="0"/>
        </c:dLbls>
        <c:gapWidth val="150"/>
        <c:axId val="378540152"/>
        <c:axId val="37853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820.36</c:v>
                </c:pt>
              </c:numCache>
            </c:numRef>
          </c:val>
          <c:smooth val="0"/>
          <c:extLst>
            <c:ext xmlns:c16="http://schemas.microsoft.com/office/drawing/2014/chart" uri="{C3380CC4-5D6E-409C-BE32-E72D297353CC}">
              <c16:uniqueId val="{00000001-FE1A-4D6F-AD75-77132C41C1C4}"/>
            </c:ext>
          </c:extLst>
        </c:ser>
        <c:dLbls>
          <c:showLegendKey val="0"/>
          <c:showVal val="0"/>
          <c:showCatName val="0"/>
          <c:showSerName val="0"/>
          <c:showPercent val="0"/>
          <c:showBubbleSize val="0"/>
        </c:dLbls>
        <c:marker val="1"/>
        <c:smooth val="0"/>
        <c:axId val="378540152"/>
        <c:axId val="378535056"/>
      </c:lineChart>
      <c:dateAx>
        <c:axId val="378540152"/>
        <c:scaling>
          <c:orientation val="minMax"/>
        </c:scaling>
        <c:delete val="1"/>
        <c:axPos val="b"/>
        <c:numFmt formatCode="ge" sourceLinked="1"/>
        <c:majorTickMark val="none"/>
        <c:minorTickMark val="none"/>
        <c:tickLblPos val="none"/>
        <c:crossAx val="378535056"/>
        <c:crosses val="autoZero"/>
        <c:auto val="1"/>
        <c:lblOffset val="100"/>
        <c:baseTimeUnit val="years"/>
      </c:dateAx>
      <c:valAx>
        <c:axId val="37853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4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89.84</c:v>
                </c:pt>
              </c:numCache>
            </c:numRef>
          </c:val>
          <c:extLst>
            <c:ext xmlns:c16="http://schemas.microsoft.com/office/drawing/2014/chart" uri="{C3380CC4-5D6E-409C-BE32-E72D297353CC}">
              <c16:uniqueId val="{00000000-1E64-4C9A-A4F9-1CA02139BDFB}"/>
            </c:ext>
          </c:extLst>
        </c:ser>
        <c:dLbls>
          <c:showLegendKey val="0"/>
          <c:showVal val="0"/>
          <c:showCatName val="0"/>
          <c:showSerName val="0"/>
          <c:showPercent val="0"/>
          <c:showBubbleSize val="0"/>
        </c:dLbls>
        <c:gapWidth val="150"/>
        <c:axId val="378537016"/>
        <c:axId val="37879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95.4</c:v>
                </c:pt>
              </c:numCache>
            </c:numRef>
          </c:val>
          <c:smooth val="0"/>
          <c:extLst>
            <c:ext xmlns:c16="http://schemas.microsoft.com/office/drawing/2014/chart" uri="{C3380CC4-5D6E-409C-BE32-E72D297353CC}">
              <c16:uniqueId val="{00000001-1E64-4C9A-A4F9-1CA02139BDFB}"/>
            </c:ext>
          </c:extLst>
        </c:ser>
        <c:dLbls>
          <c:showLegendKey val="0"/>
          <c:showVal val="0"/>
          <c:showCatName val="0"/>
          <c:showSerName val="0"/>
          <c:showPercent val="0"/>
          <c:showBubbleSize val="0"/>
        </c:dLbls>
        <c:marker val="1"/>
        <c:smooth val="0"/>
        <c:axId val="378537016"/>
        <c:axId val="378793448"/>
      </c:lineChart>
      <c:dateAx>
        <c:axId val="378537016"/>
        <c:scaling>
          <c:orientation val="minMax"/>
        </c:scaling>
        <c:delete val="1"/>
        <c:axPos val="b"/>
        <c:numFmt formatCode="ge" sourceLinked="1"/>
        <c:majorTickMark val="none"/>
        <c:minorTickMark val="none"/>
        <c:tickLblPos val="none"/>
        <c:crossAx val="378793448"/>
        <c:crosses val="autoZero"/>
        <c:auto val="1"/>
        <c:lblOffset val="100"/>
        <c:baseTimeUnit val="years"/>
      </c:dateAx>
      <c:valAx>
        <c:axId val="37879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3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157</c:v>
                </c:pt>
              </c:numCache>
            </c:numRef>
          </c:val>
          <c:extLst>
            <c:ext xmlns:c16="http://schemas.microsoft.com/office/drawing/2014/chart" uri="{C3380CC4-5D6E-409C-BE32-E72D297353CC}">
              <c16:uniqueId val="{00000000-9B97-4C06-A806-6B095154307D}"/>
            </c:ext>
          </c:extLst>
        </c:ser>
        <c:dLbls>
          <c:showLegendKey val="0"/>
          <c:showVal val="0"/>
          <c:showCatName val="0"/>
          <c:showSerName val="0"/>
          <c:showPercent val="0"/>
          <c:showBubbleSize val="0"/>
        </c:dLbls>
        <c:gapWidth val="150"/>
        <c:axId val="378794624"/>
        <c:axId val="37879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163.19999999999999</c:v>
                </c:pt>
              </c:numCache>
            </c:numRef>
          </c:val>
          <c:smooth val="0"/>
          <c:extLst>
            <c:ext xmlns:c16="http://schemas.microsoft.com/office/drawing/2014/chart" uri="{C3380CC4-5D6E-409C-BE32-E72D297353CC}">
              <c16:uniqueId val="{00000001-9B97-4C06-A806-6B095154307D}"/>
            </c:ext>
          </c:extLst>
        </c:ser>
        <c:dLbls>
          <c:showLegendKey val="0"/>
          <c:showVal val="0"/>
          <c:showCatName val="0"/>
          <c:showSerName val="0"/>
          <c:showPercent val="0"/>
          <c:showBubbleSize val="0"/>
        </c:dLbls>
        <c:marker val="1"/>
        <c:smooth val="0"/>
        <c:axId val="378794624"/>
        <c:axId val="378796192"/>
      </c:lineChart>
      <c:dateAx>
        <c:axId val="378794624"/>
        <c:scaling>
          <c:orientation val="minMax"/>
        </c:scaling>
        <c:delete val="1"/>
        <c:axPos val="b"/>
        <c:numFmt formatCode="ge" sourceLinked="1"/>
        <c:majorTickMark val="none"/>
        <c:minorTickMark val="none"/>
        <c:tickLblPos val="none"/>
        <c:crossAx val="378796192"/>
        <c:crosses val="autoZero"/>
        <c:auto val="1"/>
        <c:lblOffset val="100"/>
        <c:baseTimeUnit val="years"/>
      </c:dateAx>
      <c:valAx>
        <c:axId val="3787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7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四国中央市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87482</v>
      </c>
      <c r="AM8" s="68"/>
      <c r="AN8" s="68"/>
      <c r="AO8" s="68"/>
      <c r="AP8" s="68"/>
      <c r="AQ8" s="68"/>
      <c r="AR8" s="68"/>
      <c r="AS8" s="68"/>
      <c r="AT8" s="67">
        <f>データ!T6</f>
        <v>421.24</v>
      </c>
      <c r="AU8" s="67"/>
      <c r="AV8" s="67"/>
      <c r="AW8" s="67"/>
      <c r="AX8" s="67"/>
      <c r="AY8" s="67"/>
      <c r="AZ8" s="67"/>
      <c r="BA8" s="67"/>
      <c r="BB8" s="67">
        <f>データ!U6</f>
        <v>207.68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58.28</v>
      </c>
      <c r="J10" s="67"/>
      <c r="K10" s="67"/>
      <c r="L10" s="67"/>
      <c r="M10" s="67"/>
      <c r="N10" s="67"/>
      <c r="O10" s="67"/>
      <c r="P10" s="67">
        <f>データ!P6</f>
        <v>63.23</v>
      </c>
      <c r="Q10" s="67"/>
      <c r="R10" s="67"/>
      <c r="S10" s="67"/>
      <c r="T10" s="67"/>
      <c r="U10" s="67"/>
      <c r="V10" s="67"/>
      <c r="W10" s="67">
        <f>データ!Q6</f>
        <v>52.38</v>
      </c>
      <c r="X10" s="67"/>
      <c r="Y10" s="67"/>
      <c r="Z10" s="67"/>
      <c r="AA10" s="67"/>
      <c r="AB10" s="67"/>
      <c r="AC10" s="67"/>
      <c r="AD10" s="68">
        <f>データ!R6</f>
        <v>2480</v>
      </c>
      <c r="AE10" s="68"/>
      <c r="AF10" s="68"/>
      <c r="AG10" s="68"/>
      <c r="AH10" s="68"/>
      <c r="AI10" s="68"/>
      <c r="AJ10" s="68"/>
      <c r="AK10" s="2"/>
      <c r="AL10" s="68">
        <f>データ!V6</f>
        <v>55012</v>
      </c>
      <c r="AM10" s="68"/>
      <c r="AN10" s="68"/>
      <c r="AO10" s="68"/>
      <c r="AP10" s="68"/>
      <c r="AQ10" s="68"/>
      <c r="AR10" s="68"/>
      <c r="AS10" s="68"/>
      <c r="AT10" s="67">
        <f>データ!W6</f>
        <v>14.95</v>
      </c>
      <c r="AU10" s="67"/>
      <c r="AV10" s="67"/>
      <c r="AW10" s="67"/>
      <c r="AX10" s="67"/>
      <c r="AY10" s="67"/>
      <c r="AZ10" s="67"/>
      <c r="BA10" s="67"/>
      <c r="BB10" s="67">
        <f>データ!X6</f>
        <v>3679.73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IYLJbFAGbrkkP8UggKOpyY9XASGoamytJWcajexMIuI3j3oBJrFdek6f362Rf6mmDcDAHECXykesfgQmw+rfSQ==" saltValue="VL/f6LoB6olNzDqqPqhL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382132</v>
      </c>
      <c r="D6" s="33">
        <f t="shared" si="3"/>
        <v>46</v>
      </c>
      <c r="E6" s="33">
        <f t="shared" si="3"/>
        <v>17</v>
      </c>
      <c r="F6" s="33">
        <f t="shared" si="3"/>
        <v>1</v>
      </c>
      <c r="G6" s="33">
        <f t="shared" si="3"/>
        <v>0</v>
      </c>
      <c r="H6" s="33" t="str">
        <f t="shared" si="3"/>
        <v>愛媛県　四国中央市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58.28</v>
      </c>
      <c r="P6" s="34">
        <f t="shared" si="3"/>
        <v>63.23</v>
      </c>
      <c r="Q6" s="34">
        <f t="shared" si="3"/>
        <v>52.38</v>
      </c>
      <c r="R6" s="34">
        <f t="shared" si="3"/>
        <v>2480</v>
      </c>
      <c r="S6" s="34">
        <f t="shared" si="3"/>
        <v>87482</v>
      </c>
      <c r="T6" s="34">
        <f t="shared" si="3"/>
        <v>421.24</v>
      </c>
      <c r="U6" s="34">
        <f t="shared" si="3"/>
        <v>207.68</v>
      </c>
      <c r="V6" s="34">
        <f t="shared" si="3"/>
        <v>55012</v>
      </c>
      <c r="W6" s="34">
        <f t="shared" si="3"/>
        <v>14.95</v>
      </c>
      <c r="X6" s="34">
        <f t="shared" si="3"/>
        <v>3679.73</v>
      </c>
      <c r="Y6" s="35" t="str">
        <f>IF(Y7="",NA(),Y7)</f>
        <v>-</v>
      </c>
      <c r="Z6" s="35" t="str">
        <f t="shared" ref="Z6:AH6" si="4">IF(Z7="",NA(),Z7)</f>
        <v>-</v>
      </c>
      <c r="AA6" s="35" t="str">
        <f t="shared" si="4"/>
        <v>-</v>
      </c>
      <c r="AB6" s="35" t="str">
        <f t="shared" si="4"/>
        <v>-</v>
      </c>
      <c r="AC6" s="35">
        <f t="shared" si="4"/>
        <v>100.59</v>
      </c>
      <c r="AD6" s="35" t="str">
        <f t="shared" si="4"/>
        <v>-</v>
      </c>
      <c r="AE6" s="35" t="str">
        <f t="shared" si="4"/>
        <v>-</v>
      </c>
      <c r="AF6" s="35" t="str">
        <f t="shared" si="4"/>
        <v>-</v>
      </c>
      <c r="AG6" s="35" t="str">
        <f t="shared" si="4"/>
        <v>-</v>
      </c>
      <c r="AH6" s="35">
        <f t="shared" si="4"/>
        <v>106.9</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9.06</v>
      </c>
      <c r="AT6" s="34" t="str">
        <f>IF(AT7="","",IF(AT7="-","【-】","【"&amp;SUBSTITUTE(TEXT(AT7,"#,##0.00"),"-","△")&amp;"】"))</f>
        <v>【3.28】</v>
      </c>
      <c r="AU6" s="35" t="str">
        <f>IF(AU7="",NA(),AU7)</f>
        <v>-</v>
      </c>
      <c r="AV6" s="35" t="str">
        <f t="shared" ref="AV6:BD6" si="6">IF(AV7="",NA(),AV7)</f>
        <v>-</v>
      </c>
      <c r="AW6" s="35" t="str">
        <f t="shared" si="6"/>
        <v>-</v>
      </c>
      <c r="AX6" s="35" t="str">
        <f t="shared" si="6"/>
        <v>-</v>
      </c>
      <c r="AY6" s="35">
        <f t="shared" si="6"/>
        <v>19.18</v>
      </c>
      <c r="AZ6" s="35" t="str">
        <f t="shared" si="6"/>
        <v>-</v>
      </c>
      <c r="BA6" s="35" t="str">
        <f t="shared" si="6"/>
        <v>-</v>
      </c>
      <c r="BB6" s="35" t="str">
        <f t="shared" si="6"/>
        <v>-</v>
      </c>
      <c r="BC6" s="35" t="str">
        <f t="shared" si="6"/>
        <v>-</v>
      </c>
      <c r="BD6" s="35">
        <f t="shared" si="6"/>
        <v>76.31</v>
      </c>
      <c r="BE6" s="34" t="str">
        <f>IF(BE7="","",IF(BE7="-","【-】","【"&amp;SUBSTITUTE(TEXT(BE7,"#,##0.00"),"-","△")&amp;"】"))</f>
        <v>【69.49】</v>
      </c>
      <c r="BF6" s="35" t="str">
        <f>IF(BF7="",NA(),BF7)</f>
        <v>-</v>
      </c>
      <c r="BG6" s="35" t="str">
        <f t="shared" ref="BG6:BO6" si="7">IF(BG7="",NA(),BG7)</f>
        <v>-</v>
      </c>
      <c r="BH6" s="35" t="str">
        <f t="shared" si="7"/>
        <v>-</v>
      </c>
      <c r="BI6" s="35" t="str">
        <f t="shared" si="7"/>
        <v>-</v>
      </c>
      <c r="BJ6" s="35">
        <f t="shared" si="7"/>
        <v>828.63</v>
      </c>
      <c r="BK6" s="35" t="str">
        <f t="shared" si="7"/>
        <v>-</v>
      </c>
      <c r="BL6" s="35" t="str">
        <f t="shared" si="7"/>
        <v>-</v>
      </c>
      <c r="BM6" s="35" t="str">
        <f t="shared" si="7"/>
        <v>-</v>
      </c>
      <c r="BN6" s="35" t="str">
        <f t="shared" si="7"/>
        <v>-</v>
      </c>
      <c r="BO6" s="35">
        <f t="shared" si="7"/>
        <v>820.36</v>
      </c>
      <c r="BP6" s="34" t="str">
        <f>IF(BP7="","",IF(BP7="-","【-】","【"&amp;SUBSTITUTE(TEXT(BP7,"#,##0.00"),"-","△")&amp;"】"))</f>
        <v>【682.78】</v>
      </c>
      <c r="BQ6" s="35" t="str">
        <f>IF(BQ7="",NA(),BQ7)</f>
        <v>-</v>
      </c>
      <c r="BR6" s="35" t="str">
        <f t="shared" ref="BR6:BZ6" si="8">IF(BR7="",NA(),BR7)</f>
        <v>-</v>
      </c>
      <c r="BS6" s="35" t="str">
        <f t="shared" si="8"/>
        <v>-</v>
      </c>
      <c r="BT6" s="35" t="str">
        <f t="shared" si="8"/>
        <v>-</v>
      </c>
      <c r="BU6" s="35">
        <f t="shared" si="8"/>
        <v>89.84</v>
      </c>
      <c r="BV6" s="35" t="str">
        <f t="shared" si="8"/>
        <v>-</v>
      </c>
      <c r="BW6" s="35" t="str">
        <f t="shared" si="8"/>
        <v>-</v>
      </c>
      <c r="BX6" s="35" t="str">
        <f t="shared" si="8"/>
        <v>-</v>
      </c>
      <c r="BY6" s="35" t="str">
        <f t="shared" si="8"/>
        <v>-</v>
      </c>
      <c r="BZ6" s="35">
        <f t="shared" si="8"/>
        <v>95.4</v>
      </c>
      <c r="CA6" s="34" t="str">
        <f>IF(CA7="","",IF(CA7="-","【-】","【"&amp;SUBSTITUTE(TEXT(CA7,"#,##0.00"),"-","△")&amp;"】"))</f>
        <v>【100.91】</v>
      </c>
      <c r="CB6" s="35" t="str">
        <f>IF(CB7="",NA(),CB7)</f>
        <v>-</v>
      </c>
      <c r="CC6" s="35" t="str">
        <f t="shared" ref="CC6:CK6" si="9">IF(CC7="",NA(),CC7)</f>
        <v>-</v>
      </c>
      <c r="CD6" s="35" t="str">
        <f t="shared" si="9"/>
        <v>-</v>
      </c>
      <c r="CE6" s="35" t="str">
        <f t="shared" si="9"/>
        <v>-</v>
      </c>
      <c r="CF6" s="35">
        <f t="shared" si="9"/>
        <v>157</v>
      </c>
      <c r="CG6" s="35" t="str">
        <f t="shared" si="9"/>
        <v>-</v>
      </c>
      <c r="CH6" s="35" t="str">
        <f t="shared" si="9"/>
        <v>-</v>
      </c>
      <c r="CI6" s="35" t="str">
        <f t="shared" si="9"/>
        <v>-</v>
      </c>
      <c r="CJ6" s="35" t="str">
        <f t="shared" si="9"/>
        <v>-</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f t="shared" si="10"/>
        <v>71.900000000000006</v>
      </c>
      <c r="CR6" s="35" t="str">
        <f t="shared" si="10"/>
        <v>-</v>
      </c>
      <c r="CS6" s="35" t="str">
        <f t="shared" si="10"/>
        <v>-</v>
      </c>
      <c r="CT6" s="35" t="str">
        <f t="shared" si="10"/>
        <v>-</v>
      </c>
      <c r="CU6" s="35" t="str">
        <f t="shared" si="10"/>
        <v>-</v>
      </c>
      <c r="CV6" s="35">
        <f t="shared" si="10"/>
        <v>65.040000000000006</v>
      </c>
      <c r="CW6" s="34" t="str">
        <f>IF(CW7="","",IF(CW7="-","【-】","【"&amp;SUBSTITUTE(TEXT(CW7,"#,##0.00"),"-","△")&amp;"】"))</f>
        <v>【58.98】</v>
      </c>
      <c r="CX6" s="35" t="str">
        <f>IF(CX7="",NA(),CX7)</f>
        <v>-</v>
      </c>
      <c r="CY6" s="35" t="str">
        <f t="shared" ref="CY6:DG6" si="11">IF(CY7="",NA(),CY7)</f>
        <v>-</v>
      </c>
      <c r="CZ6" s="35" t="str">
        <f t="shared" si="11"/>
        <v>-</v>
      </c>
      <c r="DA6" s="35" t="str">
        <f t="shared" si="11"/>
        <v>-</v>
      </c>
      <c r="DB6" s="35">
        <f t="shared" si="11"/>
        <v>96.62</v>
      </c>
      <c r="DC6" s="35" t="str">
        <f t="shared" si="11"/>
        <v>-</v>
      </c>
      <c r="DD6" s="35" t="str">
        <f t="shared" si="11"/>
        <v>-</v>
      </c>
      <c r="DE6" s="35" t="str">
        <f t="shared" si="11"/>
        <v>-</v>
      </c>
      <c r="DF6" s="35" t="str">
        <f t="shared" si="11"/>
        <v>-</v>
      </c>
      <c r="DG6" s="35">
        <f t="shared" si="11"/>
        <v>92.55</v>
      </c>
      <c r="DH6" s="34" t="str">
        <f>IF(DH7="","",IF(DH7="-","【-】","【"&amp;SUBSTITUTE(TEXT(DH7,"#,##0.00"),"-","△")&amp;"】"))</f>
        <v>【95.20】</v>
      </c>
      <c r="DI6" s="35" t="str">
        <f>IF(DI7="",NA(),DI7)</f>
        <v>-</v>
      </c>
      <c r="DJ6" s="35" t="str">
        <f t="shared" ref="DJ6:DR6" si="12">IF(DJ7="",NA(),DJ7)</f>
        <v>-</v>
      </c>
      <c r="DK6" s="35" t="str">
        <f t="shared" si="12"/>
        <v>-</v>
      </c>
      <c r="DL6" s="35" t="str">
        <f t="shared" si="12"/>
        <v>-</v>
      </c>
      <c r="DM6" s="35">
        <f t="shared" si="12"/>
        <v>5.53</v>
      </c>
      <c r="DN6" s="35" t="str">
        <f t="shared" si="12"/>
        <v>-</v>
      </c>
      <c r="DO6" s="35" t="str">
        <f t="shared" si="12"/>
        <v>-</v>
      </c>
      <c r="DP6" s="35" t="str">
        <f t="shared" si="12"/>
        <v>-</v>
      </c>
      <c r="DQ6" s="35" t="str">
        <f t="shared" si="12"/>
        <v>-</v>
      </c>
      <c r="DR6" s="35">
        <f t="shared" si="12"/>
        <v>26.13</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1.03</v>
      </c>
      <c r="ED6" s="34" t="str">
        <f>IF(ED7="","",IF(ED7="-","【-】","【"&amp;SUBSTITUTE(TEXT(ED7,"#,##0.00"),"-","△")&amp;"】"))</f>
        <v>【5.64】</v>
      </c>
      <c r="EE6" s="35" t="str">
        <f>IF(EE7="",NA(),EE7)</f>
        <v>-</v>
      </c>
      <c r="EF6" s="35" t="str">
        <f t="shared" ref="EF6:EN6" si="14">IF(EF7="",NA(),EF7)</f>
        <v>-</v>
      </c>
      <c r="EG6" s="35" t="str">
        <f t="shared" si="14"/>
        <v>-</v>
      </c>
      <c r="EH6" s="35" t="str">
        <f t="shared" si="14"/>
        <v>-</v>
      </c>
      <c r="EI6" s="35">
        <f t="shared" si="14"/>
        <v>0.04</v>
      </c>
      <c r="EJ6" s="35" t="str">
        <f t="shared" si="14"/>
        <v>-</v>
      </c>
      <c r="EK6" s="35" t="str">
        <f t="shared" si="14"/>
        <v>-</v>
      </c>
      <c r="EL6" s="35" t="str">
        <f t="shared" si="14"/>
        <v>-</v>
      </c>
      <c r="EM6" s="35" t="str">
        <f t="shared" si="14"/>
        <v>-</v>
      </c>
      <c r="EN6" s="35">
        <f t="shared" si="14"/>
        <v>0.1</v>
      </c>
      <c r="EO6" s="34" t="str">
        <f>IF(EO7="","",IF(EO7="-","【-】","【"&amp;SUBSTITUTE(TEXT(EO7,"#,##0.00"),"-","△")&amp;"】"))</f>
        <v>【0.23】</v>
      </c>
    </row>
    <row r="7" spans="1:148" s="36" customFormat="1" x14ac:dyDescent="0.15">
      <c r="A7" s="28"/>
      <c r="B7" s="37">
        <v>2018</v>
      </c>
      <c r="C7" s="37">
        <v>382132</v>
      </c>
      <c r="D7" s="37">
        <v>46</v>
      </c>
      <c r="E7" s="37">
        <v>17</v>
      </c>
      <c r="F7" s="37">
        <v>1</v>
      </c>
      <c r="G7" s="37">
        <v>0</v>
      </c>
      <c r="H7" s="37" t="s">
        <v>96</v>
      </c>
      <c r="I7" s="37" t="s">
        <v>97</v>
      </c>
      <c r="J7" s="37" t="s">
        <v>98</v>
      </c>
      <c r="K7" s="37" t="s">
        <v>99</v>
      </c>
      <c r="L7" s="37" t="s">
        <v>100</v>
      </c>
      <c r="M7" s="37" t="s">
        <v>101</v>
      </c>
      <c r="N7" s="38" t="s">
        <v>102</v>
      </c>
      <c r="O7" s="38">
        <v>58.28</v>
      </c>
      <c r="P7" s="38">
        <v>63.23</v>
      </c>
      <c r="Q7" s="38">
        <v>52.38</v>
      </c>
      <c r="R7" s="38">
        <v>2480</v>
      </c>
      <c r="S7" s="38">
        <v>87482</v>
      </c>
      <c r="T7" s="38">
        <v>421.24</v>
      </c>
      <c r="U7" s="38">
        <v>207.68</v>
      </c>
      <c r="V7" s="38">
        <v>55012</v>
      </c>
      <c r="W7" s="38">
        <v>14.95</v>
      </c>
      <c r="X7" s="38">
        <v>3679.73</v>
      </c>
      <c r="Y7" s="38" t="s">
        <v>102</v>
      </c>
      <c r="Z7" s="38" t="s">
        <v>102</v>
      </c>
      <c r="AA7" s="38" t="s">
        <v>102</v>
      </c>
      <c r="AB7" s="38" t="s">
        <v>102</v>
      </c>
      <c r="AC7" s="38">
        <v>100.59</v>
      </c>
      <c r="AD7" s="38" t="s">
        <v>102</v>
      </c>
      <c r="AE7" s="38" t="s">
        <v>102</v>
      </c>
      <c r="AF7" s="38" t="s">
        <v>102</v>
      </c>
      <c r="AG7" s="38" t="s">
        <v>102</v>
      </c>
      <c r="AH7" s="38">
        <v>106.9</v>
      </c>
      <c r="AI7" s="38">
        <v>108.69</v>
      </c>
      <c r="AJ7" s="38" t="s">
        <v>102</v>
      </c>
      <c r="AK7" s="38" t="s">
        <v>102</v>
      </c>
      <c r="AL7" s="38" t="s">
        <v>102</v>
      </c>
      <c r="AM7" s="38" t="s">
        <v>102</v>
      </c>
      <c r="AN7" s="38">
        <v>0</v>
      </c>
      <c r="AO7" s="38" t="s">
        <v>102</v>
      </c>
      <c r="AP7" s="38" t="s">
        <v>102</v>
      </c>
      <c r="AQ7" s="38" t="s">
        <v>102</v>
      </c>
      <c r="AR7" s="38" t="s">
        <v>102</v>
      </c>
      <c r="AS7" s="38">
        <v>9.06</v>
      </c>
      <c r="AT7" s="38">
        <v>3.28</v>
      </c>
      <c r="AU7" s="38" t="s">
        <v>102</v>
      </c>
      <c r="AV7" s="38" t="s">
        <v>102</v>
      </c>
      <c r="AW7" s="38" t="s">
        <v>102</v>
      </c>
      <c r="AX7" s="38" t="s">
        <v>102</v>
      </c>
      <c r="AY7" s="38">
        <v>19.18</v>
      </c>
      <c r="AZ7" s="38" t="s">
        <v>102</v>
      </c>
      <c r="BA7" s="38" t="s">
        <v>102</v>
      </c>
      <c r="BB7" s="38" t="s">
        <v>102</v>
      </c>
      <c r="BC7" s="38" t="s">
        <v>102</v>
      </c>
      <c r="BD7" s="38">
        <v>76.31</v>
      </c>
      <c r="BE7" s="38">
        <v>69.489999999999995</v>
      </c>
      <c r="BF7" s="38" t="s">
        <v>102</v>
      </c>
      <c r="BG7" s="38" t="s">
        <v>102</v>
      </c>
      <c r="BH7" s="38" t="s">
        <v>102</v>
      </c>
      <c r="BI7" s="38" t="s">
        <v>102</v>
      </c>
      <c r="BJ7" s="38">
        <v>828.63</v>
      </c>
      <c r="BK7" s="38" t="s">
        <v>102</v>
      </c>
      <c r="BL7" s="38" t="s">
        <v>102</v>
      </c>
      <c r="BM7" s="38" t="s">
        <v>102</v>
      </c>
      <c r="BN7" s="38" t="s">
        <v>102</v>
      </c>
      <c r="BO7" s="38">
        <v>820.36</v>
      </c>
      <c r="BP7" s="38">
        <v>682.78</v>
      </c>
      <c r="BQ7" s="38" t="s">
        <v>102</v>
      </c>
      <c r="BR7" s="38" t="s">
        <v>102</v>
      </c>
      <c r="BS7" s="38" t="s">
        <v>102</v>
      </c>
      <c r="BT7" s="38" t="s">
        <v>102</v>
      </c>
      <c r="BU7" s="38">
        <v>89.84</v>
      </c>
      <c r="BV7" s="38" t="s">
        <v>102</v>
      </c>
      <c r="BW7" s="38" t="s">
        <v>102</v>
      </c>
      <c r="BX7" s="38" t="s">
        <v>102</v>
      </c>
      <c r="BY7" s="38" t="s">
        <v>102</v>
      </c>
      <c r="BZ7" s="38">
        <v>95.4</v>
      </c>
      <c r="CA7" s="38">
        <v>100.91</v>
      </c>
      <c r="CB7" s="38" t="s">
        <v>102</v>
      </c>
      <c r="CC7" s="38" t="s">
        <v>102</v>
      </c>
      <c r="CD7" s="38" t="s">
        <v>102</v>
      </c>
      <c r="CE7" s="38" t="s">
        <v>102</v>
      </c>
      <c r="CF7" s="38">
        <v>157</v>
      </c>
      <c r="CG7" s="38" t="s">
        <v>102</v>
      </c>
      <c r="CH7" s="38" t="s">
        <v>102</v>
      </c>
      <c r="CI7" s="38" t="s">
        <v>102</v>
      </c>
      <c r="CJ7" s="38" t="s">
        <v>102</v>
      </c>
      <c r="CK7" s="38">
        <v>163.19999999999999</v>
      </c>
      <c r="CL7" s="38">
        <v>136.86000000000001</v>
      </c>
      <c r="CM7" s="38" t="s">
        <v>102</v>
      </c>
      <c r="CN7" s="38" t="s">
        <v>102</v>
      </c>
      <c r="CO7" s="38" t="s">
        <v>102</v>
      </c>
      <c r="CP7" s="38" t="s">
        <v>102</v>
      </c>
      <c r="CQ7" s="38">
        <v>71.900000000000006</v>
      </c>
      <c r="CR7" s="38" t="s">
        <v>102</v>
      </c>
      <c r="CS7" s="38" t="s">
        <v>102</v>
      </c>
      <c r="CT7" s="38" t="s">
        <v>102</v>
      </c>
      <c r="CU7" s="38" t="s">
        <v>102</v>
      </c>
      <c r="CV7" s="38">
        <v>65.040000000000006</v>
      </c>
      <c r="CW7" s="38">
        <v>58.98</v>
      </c>
      <c r="CX7" s="38" t="s">
        <v>102</v>
      </c>
      <c r="CY7" s="38" t="s">
        <v>102</v>
      </c>
      <c r="CZ7" s="38" t="s">
        <v>102</v>
      </c>
      <c r="DA7" s="38" t="s">
        <v>102</v>
      </c>
      <c r="DB7" s="38">
        <v>96.62</v>
      </c>
      <c r="DC7" s="38" t="s">
        <v>102</v>
      </c>
      <c r="DD7" s="38" t="s">
        <v>102</v>
      </c>
      <c r="DE7" s="38" t="s">
        <v>102</v>
      </c>
      <c r="DF7" s="38" t="s">
        <v>102</v>
      </c>
      <c r="DG7" s="38">
        <v>92.55</v>
      </c>
      <c r="DH7" s="38">
        <v>95.2</v>
      </c>
      <c r="DI7" s="38" t="s">
        <v>102</v>
      </c>
      <c r="DJ7" s="38" t="s">
        <v>102</v>
      </c>
      <c r="DK7" s="38" t="s">
        <v>102</v>
      </c>
      <c r="DL7" s="38" t="s">
        <v>102</v>
      </c>
      <c r="DM7" s="38">
        <v>5.53</v>
      </c>
      <c r="DN7" s="38" t="s">
        <v>102</v>
      </c>
      <c r="DO7" s="38" t="s">
        <v>102</v>
      </c>
      <c r="DP7" s="38" t="s">
        <v>102</v>
      </c>
      <c r="DQ7" s="38" t="s">
        <v>102</v>
      </c>
      <c r="DR7" s="38">
        <v>26.13</v>
      </c>
      <c r="DS7" s="38">
        <v>38.6</v>
      </c>
      <c r="DT7" s="38" t="s">
        <v>102</v>
      </c>
      <c r="DU7" s="38" t="s">
        <v>102</v>
      </c>
      <c r="DV7" s="38" t="s">
        <v>102</v>
      </c>
      <c r="DW7" s="38" t="s">
        <v>102</v>
      </c>
      <c r="DX7" s="38">
        <v>0</v>
      </c>
      <c r="DY7" s="38" t="s">
        <v>102</v>
      </c>
      <c r="DZ7" s="38" t="s">
        <v>102</v>
      </c>
      <c r="EA7" s="38" t="s">
        <v>102</v>
      </c>
      <c r="EB7" s="38" t="s">
        <v>102</v>
      </c>
      <c r="EC7" s="38">
        <v>1.03</v>
      </c>
      <c r="ED7" s="38">
        <v>5.64</v>
      </c>
      <c r="EE7" s="38" t="s">
        <v>102</v>
      </c>
      <c r="EF7" s="38" t="s">
        <v>102</v>
      </c>
      <c r="EG7" s="38" t="s">
        <v>102</v>
      </c>
      <c r="EH7" s="38" t="s">
        <v>102</v>
      </c>
      <c r="EI7" s="38">
        <v>0.04</v>
      </c>
      <c r="EJ7" s="38" t="s">
        <v>102</v>
      </c>
      <c r="EK7" s="38" t="s">
        <v>102</v>
      </c>
      <c r="EL7" s="38" t="s">
        <v>102</v>
      </c>
      <c r="EM7" s="38" t="s">
        <v>102</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2020-01-31T04:56:13Z</cp:lastPrinted>
  <dcterms:created xsi:type="dcterms:W3CDTF">2019-12-05T04:46:59Z</dcterms:created>
  <dcterms:modified xsi:type="dcterms:W3CDTF">2020-02-14T04:47:30Z</dcterms:modified>
  <cp:category/>
</cp:coreProperties>
</file>