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H31（安岡）\03公営企業\07経営比較分析表\H30分   (H31文書に保存)\20200109 公営企業に係る経営比較分析表（平成30年度決算）の分析等について\09 HP掲載データ\09 四国中央市\"/>
    </mc:Choice>
  </mc:AlternateContent>
  <workbookProtection workbookAlgorithmName="SHA-512" workbookHashValue="GWGqimOZpXDuxziSQ47g7X2nycSaDTTOSDOOozz1Maqh7LuzcX1ihUN4uEN04o1FT4IUHVSwE6nvW87nXvxmJg==" workbookSaltValue="zEmgNei4EqTD6Qf+FYskZw==" workbookSpinCount="100000" lockStructure="1"/>
  <bookViews>
    <workbookView xWindow="0" yWindow="0" windowWidth="15360" windowHeight="7635"/>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B10" i="4" s="1"/>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I10" i="4"/>
  <c r="BB8" i="4"/>
  <c r="AT8" i="4"/>
  <c r="AL8" i="4"/>
  <c r="AD8" i="4"/>
  <c r="W8" i="4"/>
  <c r="P8" i="4"/>
  <c r="I8" i="4"/>
  <c r="B8" i="4"/>
  <c r="B6" i="4"/>
  <c r="C10" i="5" l="1"/>
  <c r="D10" i="5"/>
  <c r="E10" i="5"/>
  <c r="B10" i="5"/>
</calcChain>
</file>

<file path=xl/sharedStrings.xml><?xml version="1.0" encoding="utf-8"?>
<sst xmlns="http://schemas.openxmlformats.org/spreadsheetml/2006/main" count="220" uniqueCount="108">
  <si>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</si>
  <si>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</si>
  <si>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</si>
  <si>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</si>
  <si>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</si>
  <si>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</si>
  <si>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</si>
  <si>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</si>
  <si>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</si>
  <si>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</si>
  <si>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</si>
  <si>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</si>
  <si>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</si>
  <si>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</si>
  <si>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</si>
  <si>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</si>
  <si>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</si>
  <si>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</si>
  <si>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</si>
  <si>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</si>
  <si>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</si>
  <si>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</si>
  <si>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</si>
  <si>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</si>
  <si>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</si>
  <si>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</si>
  <si>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</si>
  <si>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</si>
  <si>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</si>
  <si>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</si>
  <si>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</si>
  <si>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</si>
  <si>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</si>
  <si>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</si>
  <si>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</si>
  <si>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</si>
  <si>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</si>
  <si>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</si>
  <si>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</si>
  <si>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</si>
  <si>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</si>
  <si>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</si>
  <si>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</si>
  <si>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</si>
  <si>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</si>
  <si>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</si>
  <si>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</si>
  <si>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</si>
  <si>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</si>
  <si>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</si>
  <si>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</si>
  <si>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</si>
  <si>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</si>
  <si>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</si>
  <si>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</si>
  <si>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</si>
  <si>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</si>
  <si>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</si>
  <si>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</si>
  <si>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</si>
  <si>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</si>
  <si>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</si>
  <si>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</si>
  <si>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</si>
  <si>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</si>
  <si>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</si>
  <si>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</si>
  <si>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</si>
  <si>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</si>
  <si>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</si>
  <si>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</si>
  <si>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</si>
  <si>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</si>
  <si>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</si>
  <si>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</si>
  <si>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</si>
  <si>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</si>
  <si>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</si>
  <si>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</si>
  <si>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</si>
  <si>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</si>
  <si>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</si>
  <si>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</si>
  <si>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</si>
  <si>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</si>
  <si>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</si>
  <si>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</si>
  <si>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</si>
  <si>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</si>
  <si>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</si>
  <si>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</si>
  <si>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</si>
  <si>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</si>
  <si>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四国中央市</t>
  </si>
  <si>
    <t>法適用</t>
  </si>
  <si>
    <t>水道事業</t>
  </si>
  <si>
    <t>末端給水事業</t>
  </si>
  <si>
    <t>A4</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</si>
  <si>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</si>
  <si>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</si>
  <si>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</si>
  <si>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</si>
  <si>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</si>
  <si>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</si>
  <si>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</si>
  <si>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②管路経年化率」より法定耐用年数を経過した管路について類似団体と比較しても少ないが年々増加傾向にある。また管路以外の資産（建物、構築物、機械など）の多くも耐用年数に近づいている。そのため「①有形固定資産減価償却率」では減価償却が進んでいることを示しており類似団体と比較しても高い数値となっている。
「③管路更新率」については年度によりバラつきがあるが、今なお多くの老朽管を抱えている状況である。今後は現在策定中のアセットマネジメントの結果を踏まえ、更新の優先順位づけや平準化を図り、効率的に更新を進めていく必要がある。</t>
    <phoneticPr fontId="4"/>
  </si>
  <si>
    <t>　本市水道事業においては法定耐用年数に近づいた資産が多く存在しており、現在更新中の中田井浄水場のほか、場外施設や管路の更新が重要となってきている。今後の更新事業を実施するにあたって、配水施設の統廃合等、効率的な施設更新をしていかなくてはならない。
　現段階では安定している経営状況でも、今後の更新投資の財源確保については企業債に頼らざるを得ない状況であることから、水道料金の見直しについても検討する必要がある。 
それらを踏まえ、現在策定中の「四国中央市水道事業ビジョン」で、現状と課題分析、アセットマネジメントによる適切な投資計画により健全な運営を確保していきたいと考えている。</t>
    <rPh sb="73" eb="75">
      <t>コンゴ</t>
    </rPh>
    <rPh sb="76" eb="78">
      <t>コウシン</t>
    </rPh>
    <rPh sb="78" eb="80">
      <t>ジギョウ</t>
    </rPh>
    <rPh sb="81" eb="83">
      <t>ジッシ</t>
    </rPh>
    <rPh sb="91" eb="93">
      <t>ハイスイ</t>
    </rPh>
    <phoneticPr fontId="4"/>
  </si>
  <si>
    <t>　「①経常収支比率」「⑤料金回収率」について、ともに100％を上回っており現段階では経営に必要な経費を水道料金で賄えている状況といえる。ただ近年は類似団体を下回ることもあり、現在施工中の更新工事完了後となる令和2年度以降は多大な減価償却費により厳しい経営状況となることも考えられる。
　「⑥給水原価」については類似団体よりも高く費用がかかっている。この要因は浄水場更新工事において既存施設の除却の際に生じる資産減耗費によるものであるが、前述のとおり更新工事完了後も減価償却費の増加が影響し、給水原価は今後も類似団体より高いものと考えられる。
　「④企業債残高対給水収益比率」が年々増加傾向にあり、今後の施設更新においても企業債に依存することが考えられる為、更なる費用削減や更新投資等に充てる財源の確保に努めていく必要がある。
　「⑦施設利用率」については類似団体の平均値より下回っているが、現在更新中の施設においてダウンサイジングを実施しており今後数値の改善が期待できる。
　また「⑧有収率」についても平均値より下回っているが、現在高水圧地域の解消に向けて事業を実施中であり、30年度は若干改善できた。引き続き高水圧地域の調整と漏水調査の強化により、漏水による無効水量の減少に努めていきたい。</t>
    <rPh sb="70" eb="71">
      <t>キン</t>
    </rPh>
    <rPh sb="87" eb="89">
      <t>ゲンザイ</t>
    </rPh>
    <rPh sb="89" eb="92">
      <t>セコウチュウ</t>
    </rPh>
    <rPh sb="93" eb="95">
      <t>コウシン</t>
    </rPh>
    <rPh sb="95" eb="97">
      <t>コウジ</t>
    </rPh>
    <rPh sb="97" eb="99">
      <t>カンリョウ</t>
    </rPh>
    <rPh sb="99" eb="100">
      <t>ゴ</t>
    </rPh>
    <rPh sb="103" eb="105">
      <t>レイワ</t>
    </rPh>
    <rPh sb="106" eb="108">
      <t>ネンド</t>
    </rPh>
    <rPh sb="108" eb="110">
      <t>イコウ</t>
    </rPh>
    <rPh sb="111" eb="113">
      <t>タダイ</t>
    </rPh>
    <rPh sb="114" eb="116">
      <t>ゲンカ</t>
    </rPh>
    <rPh sb="116" eb="118">
      <t>ショウキャク</t>
    </rPh>
    <rPh sb="118" eb="119">
      <t>ヒ</t>
    </rPh>
    <rPh sb="122" eb="123">
      <t>キビ</t>
    </rPh>
    <rPh sb="125" eb="127">
      <t>ケイエイ</t>
    </rPh>
    <rPh sb="127" eb="129">
      <t>ジョウキョウ</t>
    </rPh>
    <rPh sb="135" eb="136">
      <t>カンガ</t>
    </rPh>
    <rPh sb="224" eb="226">
      <t>コウシン</t>
    </rPh>
    <rPh sb="226" eb="228">
      <t>コウジ</t>
    </rPh>
    <rPh sb="228" eb="230">
      <t>カンリョウ</t>
    </rPh>
    <rPh sb="230" eb="231">
      <t>ゴ</t>
    </rPh>
    <rPh sb="232" eb="234">
      <t>ゲンカ</t>
    </rPh>
    <rPh sb="234" eb="236">
      <t>ショウキャク</t>
    </rPh>
    <rPh sb="236" eb="237">
      <t>ヒ</t>
    </rPh>
    <rPh sb="238" eb="240">
      <t>ゾウカ</t>
    </rPh>
    <rPh sb="241" eb="243">
      <t>エイキョウ</t>
    </rPh>
    <rPh sb="245" eb="247">
      <t>キュウスイ</t>
    </rPh>
    <rPh sb="247" eb="249">
      <t>ゲンカ</t>
    </rPh>
    <rPh sb="250" eb="252">
      <t>コンゴ</t>
    </rPh>
    <rPh sb="253" eb="255">
      <t>ルイジ</t>
    </rPh>
    <rPh sb="255" eb="257">
      <t>ダンタイ</t>
    </rPh>
    <rPh sb="259" eb="260">
      <t>タカ</t>
    </rPh>
    <rPh sb="264" eb="265">
      <t>カンガ</t>
    </rPh>
    <rPh sb="416" eb="418">
      <t>ジッシ</t>
    </rPh>
    <rPh sb="464" eb="466">
      <t>ゲンザイ</t>
    </rPh>
    <rPh sb="490" eb="492">
      <t>ネンド</t>
    </rPh>
    <rPh sb="493" eb="495">
      <t>ジャッカン</t>
    </rPh>
    <rPh sb="495" eb="497">
      <t>カイゼン</t>
    </rPh>
    <rPh sb="501" eb="502">
      <t>ヒ</t>
    </rPh>
    <rPh sb="503" eb="504">
      <t>ツヅ</t>
    </rPh>
    <rPh sb="505" eb="508">
      <t>コウスイアツ</t>
    </rPh>
    <rPh sb="508" eb="510">
      <t>チイキ</t>
    </rPh>
    <rPh sb="511" eb="513">
      <t>チョウセイ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</si>
</sst>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quot;△ &quot;#,##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データ!$ED$6:$EH$6</c:f>
              <c:numCache>
                <c:formatCode>#,##0.00;"△"#,##0.00;"-"</c:formatCode>
                <c:ptCount val="5"/>
                <c:pt idx="0">
                  <c:v>0.34</c:v>
                </c:pt>
                <c:pt idx="1">
                  <c:v>1.05</c:v>
                </c:pt>
                <c:pt idx="2">
                  <c:v>1.39</c:v>
                </c:pt>
                <c:pt idx="3">
                  <c:v>0.24</c:v>
                </c:pt>
                <c:pt idx="4">
                  <c:v>0.45</c:v>
                </c:pt>
              </c:numCache>
            </c:numRef>
          </c:val>
          <c:extLst>
            <c:ext xmlns:c16="http://schemas.microsoft.com/office/drawing/2014/chart" uri="{C3380CC4-5D6E-409C-BE32-E72D297353CC}">
              <c16:uniqueId val="{00000000-DB97-4243-889E-4BA4A6D8B489}"/>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0.72</c:v>
                </c:pt>
                <c:pt idx="1">
                  <c:v>0.71</c:v>
                </c:pt>
                <c:pt idx="2">
                  <c:v>0.71</c:v>
                </c:pt>
                <c:pt idx="3">
                  <c:v>0.75</c:v>
                </c:pt>
                <c:pt idx="4">
                  <c:v>0.63</c:v>
                </c:pt>
              </c:numCache>
            </c:numRef>
          </c:val>
          <c:smooth val="0"/>
          <c:extLst>
            <c:ext xmlns:c16="http://schemas.microsoft.com/office/drawing/2014/chart" uri="{C3380CC4-5D6E-409C-BE32-E72D297353CC}">
              <c16:uniqueId val="{00000001-DB97-4243-889E-4BA4A6D8B489}"/>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ge"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データ!$CL$6:$CP$6</c:f>
              <c:numCache>
                <c:formatCode>#,##0.00;"△"#,##0.00;"-"</c:formatCode>
                <c:ptCount val="5"/>
                <c:pt idx="0">
                  <c:v>51.78</c:v>
                </c:pt>
                <c:pt idx="1">
                  <c:v>51.3</c:v>
                </c:pt>
                <c:pt idx="2">
                  <c:v>50.1</c:v>
                </c:pt>
                <c:pt idx="3">
                  <c:v>51.02</c:v>
                </c:pt>
                <c:pt idx="4">
                  <c:v>46.72</c:v>
                </c:pt>
              </c:numCache>
            </c:numRef>
          </c:val>
          <c:extLst>
            <c:ext xmlns:c16="http://schemas.microsoft.com/office/drawing/2014/chart" uri="{C3380CC4-5D6E-409C-BE32-E72D297353CC}">
              <c16:uniqueId val="{00000000-C32F-487B-9C4C-D909EF7515AA}"/>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59.17</c:v>
                </c:pt>
                <c:pt idx="1">
                  <c:v>59.34</c:v>
                </c:pt>
                <c:pt idx="2">
                  <c:v>59.11</c:v>
                </c:pt>
                <c:pt idx="3">
                  <c:v>59.74</c:v>
                </c:pt>
                <c:pt idx="4">
                  <c:v>59.46</c:v>
                </c:pt>
              </c:numCache>
            </c:numRef>
          </c:val>
          <c:smooth val="0"/>
          <c:extLst>
            <c:ext xmlns:c16="http://schemas.microsoft.com/office/drawing/2014/chart" uri="{C3380CC4-5D6E-409C-BE32-E72D297353CC}">
              <c16:uniqueId val="{00000001-C32F-487B-9C4C-D909EF7515AA}"/>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ge"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データ!$CW$6:$DA$6</c:f>
              <c:numCache>
                <c:formatCode>#,##0.00;"△"#,##0.00;"-"</c:formatCode>
                <c:ptCount val="5"/>
                <c:pt idx="0">
                  <c:v>84</c:v>
                </c:pt>
                <c:pt idx="1">
                  <c:v>83.65</c:v>
                </c:pt>
                <c:pt idx="2">
                  <c:v>85.86</c:v>
                </c:pt>
                <c:pt idx="3">
                  <c:v>83.34</c:v>
                </c:pt>
                <c:pt idx="4">
                  <c:v>86.15</c:v>
                </c:pt>
              </c:numCache>
            </c:numRef>
          </c:val>
          <c:extLst>
            <c:ext xmlns:c16="http://schemas.microsoft.com/office/drawing/2014/chart" uri="{C3380CC4-5D6E-409C-BE32-E72D297353CC}">
              <c16:uniqueId val="{00000000-0C40-4DC4-B936-2804D6AADB9E}"/>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87.6</c:v>
                </c:pt>
                <c:pt idx="1">
                  <c:v>87.74</c:v>
                </c:pt>
                <c:pt idx="2">
                  <c:v>87.91</c:v>
                </c:pt>
                <c:pt idx="3">
                  <c:v>87.28</c:v>
                </c:pt>
                <c:pt idx="4">
                  <c:v>87.41</c:v>
                </c:pt>
              </c:numCache>
            </c:numRef>
          </c:val>
          <c:smooth val="0"/>
          <c:extLst>
            <c:ext xmlns:c16="http://schemas.microsoft.com/office/drawing/2014/chart" uri="{C3380CC4-5D6E-409C-BE32-E72D297353CC}">
              <c16:uniqueId val="{00000001-0C40-4DC4-B936-2804D6AADB9E}"/>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ge"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データ!$X$6:$AB$6</c:f>
              <c:numCache>
                <c:formatCode>#,##0.00;"△"#,##0.00;"-"</c:formatCode>
                <c:ptCount val="5"/>
                <c:pt idx="0">
                  <c:v>121.44</c:v>
                </c:pt>
                <c:pt idx="1">
                  <c:v>121.09</c:v>
                </c:pt>
                <c:pt idx="2">
                  <c:v>106.39</c:v>
                </c:pt>
                <c:pt idx="3">
                  <c:v>106.45</c:v>
                </c:pt>
                <c:pt idx="4">
                  <c:v>108.5</c:v>
                </c:pt>
              </c:numCache>
            </c:numRef>
          </c:val>
          <c:extLst>
            <c:ext xmlns:c16="http://schemas.microsoft.com/office/drawing/2014/chart" uri="{C3380CC4-5D6E-409C-BE32-E72D297353CC}">
              <c16:uniqueId val="{00000000-F5EE-47EE-B050-F12AC76BA5FB}"/>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111.96</c:v>
                </c:pt>
                <c:pt idx="1">
                  <c:v>112.69</c:v>
                </c:pt>
                <c:pt idx="2">
                  <c:v>113.16</c:v>
                </c:pt>
                <c:pt idx="3">
                  <c:v>112.15</c:v>
                </c:pt>
                <c:pt idx="4">
                  <c:v>111.44</c:v>
                </c:pt>
              </c:numCache>
            </c:numRef>
          </c:val>
          <c:smooth val="0"/>
          <c:extLst>
            <c:ext xmlns:c16="http://schemas.microsoft.com/office/drawing/2014/chart" uri="{C3380CC4-5D6E-409C-BE32-E72D297353CC}">
              <c16:uniqueId val="{00000001-F5EE-47EE-B050-F12AC76BA5FB}"/>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ge"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データ!$DH$6:$DL$6</c:f>
              <c:numCache>
                <c:formatCode>#,##0.00;"△"#,##0.00;"-"</c:formatCode>
                <c:ptCount val="5"/>
                <c:pt idx="0">
                  <c:v>57.45</c:v>
                </c:pt>
                <c:pt idx="1">
                  <c:v>56.19</c:v>
                </c:pt>
                <c:pt idx="2">
                  <c:v>55.88</c:v>
                </c:pt>
                <c:pt idx="3">
                  <c:v>55.48</c:v>
                </c:pt>
                <c:pt idx="4">
                  <c:v>54.73</c:v>
                </c:pt>
              </c:numCache>
            </c:numRef>
          </c:val>
          <c:extLst>
            <c:ext xmlns:c16="http://schemas.microsoft.com/office/drawing/2014/chart" uri="{C3380CC4-5D6E-409C-BE32-E72D297353CC}">
              <c16:uniqueId val="{00000000-32F7-4EF9-86BF-F1CD0C0A803D}"/>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45.25</c:v>
                </c:pt>
                <c:pt idx="1">
                  <c:v>46.27</c:v>
                </c:pt>
                <c:pt idx="2">
                  <c:v>46.88</c:v>
                </c:pt>
                <c:pt idx="3">
                  <c:v>46.94</c:v>
                </c:pt>
                <c:pt idx="4">
                  <c:v>47.62</c:v>
                </c:pt>
              </c:numCache>
            </c:numRef>
          </c:val>
          <c:smooth val="0"/>
          <c:extLst>
            <c:ext xmlns:c16="http://schemas.microsoft.com/office/drawing/2014/chart" uri="{C3380CC4-5D6E-409C-BE32-E72D297353CC}">
              <c16:uniqueId val="{00000001-32F7-4EF9-86BF-F1CD0C0A803D}"/>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ge"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データ!$DS$6:$DW$6</c:f>
              <c:numCache>
                <c:formatCode>#,##0.00;"△"#,##0.00;"-"</c:formatCode>
                <c:ptCount val="5"/>
                <c:pt idx="0">
                  <c:v>7.92</c:v>
                </c:pt>
                <c:pt idx="1">
                  <c:v>7.99</c:v>
                </c:pt>
                <c:pt idx="2">
                  <c:v>9.81</c:v>
                </c:pt>
                <c:pt idx="3">
                  <c:v>12.45</c:v>
                </c:pt>
                <c:pt idx="4">
                  <c:v>13.52</c:v>
                </c:pt>
              </c:numCache>
            </c:numRef>
          </c:val>
          <c:extLst>
            <c:ext xmlns:c16="http://schemas.microsoft.com/office/drawing/2014/chart" uri="{C3380CC4-5D6E-409C-BE32-E72D297353CC}">
              <c16:uniqueId val="{00000000-93B1-41E6-A26A-FB4DADCEA862}"/>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10.71</c:v>
                </c:pt>
                <c:pt idx="1">
                  <c:v>10.93</c:v>
                </c:pt>
                <c:pt idx="2">
                  <c:v>13.39</c:v>
                </c:pt>
                <c:pt idx="3">
                  <c:v>14.48</c:v>
                </c:pt>
                <c:pt idx="4">
                  <c:v>16.27</c:v>
                </c:pt>
              </c:numCache>
            </c:numRef>
          </c:val>
          <c:smooth val="0"/>
          <c:extLst>
            <c:ext xmlns:c16="http://schemas.microsoft.com/office/drawing/2014/chart" uri="{C3380CC4-5D6E-409C-BE32-E72D297353CC}">
              <c16:uniqueId val="{00000001-93B1-41E6-A26A-FB4DADCEA862}"/>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ge"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22A-42A1-8C35-88CDD4AE5630}"/>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0.41</c:v>
                </c:pt>
                <c:pt idx="1">
                  <c:v>0.54</c:v>
                </c:pt>
                <c:pt idx="2">
                  <c:v>0.68</c:v>
                </c:pt>
                <c:pt idx="3">
                  <c:v>1</c:v>
                </c:pt>
                <c:pt idx="4">
                  <c:v>1.03</c:v>
                </c:pt>
              </c:numCache>
            </c:numRef>
          </c:val>
          <c:smooth val="0"/>
          <c:extLst>
            <c:ext xmlns:c16="http://schemas.microsoft.com/office/drawing/2014/chart" uri="{C3380CC4-5D6E-409C-BE32-E72D297353CC}">
              <c16:uniqueId val="{00000001-E22A-42A1-8C35-88CDD4AE5630}"/>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ge"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データ!$AT$6:$AX$6</c:f>
              <c:numCache>
                <c:formatCode>#,##0.00;"△"#,##0.00;"-"</c:formatCode>
                <c:ptCount val="5"/>
                <c:pt idx="0">
                  <c:v>221.39</c:v>
                </c:pt>
                <c:pt idx="1">
                  <c:v>177.88</c:v>
                </c:pt>
                <c:pt idx="2">
                  <c:v>182.89</c:v>
                </c:pt>
                <c:pt idx="3">
                  <c:v>188.9</c:v>
                </c:pt>
                <c:pt idx="4">
                  <c:v>238.78</c:v>
                </c:pt>
              </c:numCache>
            </c:numRef>
          </c:val>
          <c:extLst>
            <c:ext xmlns:c16="http://schemas.microsoft.com/office/drawing/2014/chart" uri="{C3380CC4-5D6E-409C-BE32-E72D297353CC}">
              <c16:uniqueId val="{00000000-25A1-401B-9ECB-F0900DC7CD92}"/>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335.95</c:v>
                </c:pt>
                <c:pt idx="1">
                  <c:v>346.59</c:v>
                </c:pt>
                <c:pt idx="2">
                  <c:v>357.82</c:v>
                </c:pt>
                <c:pt idx="3">
                  <c:v>355.5</c:v>
                </c:pt>
                <c:pt idx="4">
                  <c:v>349.83</c:v>
                </c:pt>
              </c:numCache>
            </c:numRef>
          </c:val>
          <c:smooth val="0"/>
          <c:extLst>
            <c:ext xmlns:c16="http://schemas.microsoft.com/office/drawing/2014/chart" uri="{C3380CC4-5D6E-409C-BE32-E72D297353CC}">
              <c16:uniqueId val="{00000001-25A1-401B-9ECB-F0900DC7CD92}"/>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ge"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データ!$BE$6:$BI$6</c:f>
              <c:numCache>
                <c:formatCode>#,##0.00;"△"#,##0.00;"-"</c:formatCode>
                <c:ptCount val="5"/>
                <c:pt idx="0">
                  <c:v>437.83</c:v>
                </c:pt>
                <c:pt idx="1">
                  <c:v>456.83</c:v>
                </c:pt>
                <c:pt idx="2">
                  <c:v>496.17</c:v>
                </c:pt>
                <c:pt idx="3">
                  <c:v>545.86</c:v>
                </c:pt>
                <c:pt idx="4">
                  <c:v>615.79</c:v>
                </c:pt>
              </c:numCache>
            </c:numRef>
          </c:val>
          <c:extLst>
            <c:ext xmlns:c16="http://schemas.microsoft.com/office/drawing/2014/chart" uri="{C3380CC4-5D6E-409C-BE32-E72D297353CC}">
              <c16:uniqueId val="{00000000-2546-4D8E-8785-74FAFD98FCFA}"/>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319.82</c:v>
                </c:pt>
                <c:pt idx="1">
                  <c:v>312.02999999999997</c:v>
                </c:pt>
                <c:pt idx="2">
                  <c:v>307.45999999999998</c:v>
                </c:pt>
                <c:pt idx="3">
                  <c:v>312.58</c:v>
                </c:pt>
                <c:pt idx="4">
                  <c:v>314.87</c:v>
                </c:pt>
              </c:numCache>
            </c:numRef>
          </c:val>
          <c:smooth val="0"/>
          <c:extLst>
            <c:ext xmlns:c16="http://schemas.microsoft.com/office/drawing/2014/chart" uri="{C3380CC4-5D6E-409C-BE32-E72D297353CC}">
              <c16:uniqueId val="{00000001-2546-4D8E-8785-74FAFD98FCFA}"/>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ge"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データ!$BP$6:$BT$6</c:f>
              <c:numCache>
                <c:formatCode>#,##0.00;"△"#,##0.00;"-"</c:formatCode>
                <c:ptCount val="5"/>
                <c:pt idx="0">
                  <c:v>118.3</c:v>
                </c:pt>
                <c:pt idx="1">
                  <c:v>118.55</c:v>
                </c:pt>
                <c:pt idx="2">
                  <c:v>102.33</c:v>
                </c:pt>
                <c:pt idx="3">
                  <c:v>103.12</c:v>
                </c:pt>
                <c:pt idx="4">
                  <c:v>104.92</c:v>
                </c:pt>
              </c:numCache>
            </c:numRef>
          </c:val>
          <c:extLst>
            <c:ext xmlns:c16="http://schemas.microsoft.com/office/drawing/2014/chart" uri="{C3380CC4-5D6E-409C-BE32-E72D297353CC}">
              <c16:uniqueId val="{00000000-1B6E-4AD3-9430-67EB86D0EEA2}"/>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105.21</c:v>
                </c:pt>
                <c:pt idx="1">
                  <c:v>105.71</c:v>
                </c:pt>
                <c:pt idx="2">
                  <c:v>106.01</c:v>
                </c:pt>
                <c:pt idx="3">
                  <c:v>104.57</c:v>
                </c:pt>
                <c:pt idx="4">
                  <c:v>103.54</c:v>
                </c:pt>
              </c:numCache>
            </c:numRef>
          </c:val>
          <c:smooth val="0"/>
          <c:extLst>
            <c:ext xmlns:c16="http://schemas.microsoft.com/office/drawing/2014/chart" uri="{C3380CC4-5D6E-409C-BE32-E72D297353CC}">
              <c16:uniqueId val="{00000001-1B6E-4AD3-9430-67EB86D0EEA2}"/>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ge"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データ!$CA$6:$CE$6</c:f>
              <c:numCache>
                <c:formatCode>#,##0.00;"△"#,##0.00;"-"</c:formatCode>
                <c:ptCount val="5"/>
                <c:pt idx="0">
                  <c:v>154.54</c:v>
                </c:pt>
                <c:pt idx="1">
                  <c:v>154.47999999999999</c:v>
                </c:pt>
                <c:pt idx="2">
                  <c:v>179.24</c:v>
                </c:pt>
                <c:pt idx="3">
                  <c:v>180.27</c:v>
                </c:pt>
                <c:pt idx="4">
                  <c:v>177.61</c:v>
                </c:pt>
              </c:numCache>
            </c:numRef>
          </c:val>
          <c:extLst>
            <c:ext xmlns:c16="http://schemas.microsoft.com/office/drawing/2014/chart" uri="{C3380CC4-5D6E-409C-BE32-E72D297353CC}">
              <c16:uniqueId val="{00000000-E099-4338-AFE1-F8E0DEB55344}"/>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162.59</c:v>
                </c:pt>
                <c:pt idx="1">
                  <c:v>162.15</c:v>
                </c:pt>
                <c:pt idx="2">
                  <c:v>162.24</c:v>
                </c:pt>
                <c:pt idx="3">
                  <c:v>165.47</c:v>
                </c:pt>
                <c:pt idx="4">
                  <c:v>167.46</c:v>
                </c:pt>
              </c:numCache>
            </c:numRef>
          </c:val>
          <c:smooth val="0"/>
          <c:extLst>
            <c:ext xmlns:c16="http://schemas.microsoft.com/office/drawing/2014/chart" uri="{C3380CC4-5D6E-409C-BE32-E72D297353CC}">
              <c16:uniqueId val="{00000001-E099-4338-AFE1-F8E0DEB55344}"/>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ge"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【112.83】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【270.46】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【89.92】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【167.11】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【103.91】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【48.85】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【17.80】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3" t="s">
        <v>0</v>
      </c>
      <c r="C2" s="83"/>
      <c r="D2" s="83"/>
      <c r="E2" s="83"/>
      <c r="F2" s="83"/>
      <c r="G2" s="83"/>
      <c r="H2" s="83"/>
      <c r="I2" s="83"/>
      <c r="J2" s="83"/>
      <c r="K2" s="83"/>
      <c r="L2" s="83"/>
      <c r="M2" s="83"/>
      <c r="N2" s="83"/>
      <c r="O2" s="83"/>
      <c r="P2" s="83"/>
      <c r="Q2" s="83"/>
      <c r="R2" s="83"/>
      <c r="S2" s="83"/>
      <c r="T2" s="83"/>
      <c r="U2" s="83"/>
      <c r="V2" s="83"/>
      <c r="W2" s="83"/>
      <c r="X2" s="83"/>
      <c r="Y2" s="83"/>
      <c r="Z2" s="83"/>
      <c r="AA2" s="83"/>
      <c r="AB2" s="83"/>
      <c r="AC2" s="83"/>
      <c r="AD2" s="83"/>
      <c r="AE2" s="83"/>
      <c r="AF2" s="83"/>
      <c r="AG2" s="83"/>
      <c r="AH2" s="83"/>
      <c r="AI2" s="83"/>
      <c r="AJ2" s="83"/>
      <c r="AK2" s="83"/>
      <c r="AL2" s="83"/>
      <c r="AM2" s="83"/>
      <c r="AN2" s="83"/>
      <c r="AO2" s="83"/>
      <c r="AP2" s="83"/>
      <c r="AQ2" s="83"/>
      <c r="AR2" s="83"/>
      <c r="AS2" s="83"/>
      <c r="AT2" s="83"/>
      <c r="AU2" s="83"/>
      <c r="AV2" s="83"/>
      <c r="AW2" s="83"/>
      <c r="AX2" s="83"/>
      <c r="AY2" s="83"/>
      <c r="AZ2" s="83"/>
      <c r="BA2" s="83"/>
      <c r="BB2" s="83"/>
      <c r="BC2" s="83"/>
      <c r="BD2" s="83"/>
      <c r="BE2" s="83"/>
      <c r="BF2" s="83"/>
      <c r="BG2" s="83"/>
      <c r="BH2" s="83"/>
      <c r="BI2" s="83"/>
      <c r="BJ2" s="83"/>
      <c r="BK2" s="83"/>
      <c r="BL2" s="83"/>
      <c r="BM2" s="83"/>
      <c r="BN2" s="83"/>
      <c r="BO2" s="83"/>
      <c r="BP2" s="83"/>
      <c r="BQ2" s="83"/>
      <c r="BR2" s="83"/>
      <c r="BS2" s="83"/>
      <c r="BT2" s="83"/>
      <c r="BU2" s="83"/>
      <c r="BV2" s="83"/>
      <c r="BW2" s="83"/>
      <c r="BX2" s="83"/>
      <c r="BY2" s="83"/>
      <c r="BZ2" s="83"/>
    </row>
    <row r="3" spans="1:78" ht="9.75" customHeight="1" x14ac:dyDescent="0.15">
      <c r="A3" s="2"/>
      <c r="B3" s="83"/>
      <c r="C3" s="83"/>
      <c r="D3" s="83"/>
      <c r="E3" s="83"/>
      <c r="F3" s="83"/>
      <c r="G3" s="83"/>
      <c r="H3" s="83"/>
      <c r="I3" s="83"/>
      <c r="J3" s="83"/>
      <c r="K3" s="83"/>
      <c r="L3" s="83"/>
      <c r="M3" s="83"/>
      <c r="N3" s="83"/>
      <c r="O3" s="83"/>
      <c r="P3" s="83"/>
      <c r="Q3" s="83"/>
      <c r="R3" s="83"/>
      <c r="S3" s="83"/>
      <c r="T3" s="83"/>
      <c r="U3" s="83"/>
      <c r="V3" s="83"/>
      <c r="W3" s="83"/>
      <c r="X3" s="83"/>
      <c r="Y3" s="83"/>
      <c r="Z3" s="83"/>
      <c r="AA3" s="83"/>
      <c r="AB3" s="83"/>
      <c r="AC3" s="83"/>
      <c r="AD3" s="83"/>
      <c r="AE3" s="83"/>
      <c r="AF3" s="83"/>
      <c r="AG3" s="83"/>
      <c r="AH3" s="83"/>
      <c r="AI3" s="83"/>
      <c r="AJ3" s="83"/>
      <c r="AK3" s="83"/>
      <c r="AL3" s="83"/>
      <c r="AM3" s="83"/>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row>
    <row r="4" spans="1:78" ht="9.75" customHeight="1" x14ac:dyDescent="0.15">
      <c r="A4" s="2"/>
      <c r="B4" s="83"/>
      <c r="C4" s="83"/>
      <c r="D4" s="83"/>
      <c r="E4" s="83"/>
      <c r="F4" s="83"/>
      <c r="G4" s="83"/>
      <c r="H4" s="83"/>
      <c r="I4" s="83"/>
      <c r="J4" s="83"/>
      <c r="K4" s="83"/>
      <c r="L4" s="83"/>
      <c r="M4" s="83"/>
      <c r="N4" s="83"/>
      <c r="O4" s="83"/>
      <c r="P4" s="83"/>
      <c r="Q4" s="83"/>
      <c r="R4" s="83"/>
      <c r="S4" s="83"/>
      <c r="T4" s="83"/>
      <c r="U4" s="83"/>
      <c r="V4" s="83"/>
      <c r="W4" s="83"/>
      <c r="X4" s="83"/>
      <c r="Y4" s="83"/>
      <c r="Z4" s="83"/>
      <c r="AA4" s="83"/>
      <c r="AB4" s="83"/>
      <c r="AC4" s="83"/>
      <c r="AD4" s="83"/>
      <c r="AE4" s="83"/>
      <c r="AF4" s="83"/>
      <c r="AG4" s="83"/>
      <c r="AH4" s="83"/>
      <c r="AI4" s="83"/>
      <c r="AJ4" s="83"/>
      <c r="AK4" s="83"/>
      <c r="AL4" s="83"/>
      <c r="AM4" s="83"/>
      <c r="AN4" s="83"/>
      <c r="AO4" s="83"/>
      <c r="AP4" s="83"/>
      <c r="AQ4" s="83"/>
      <c r="AR4" s="83"/>
      <c r="AS4" s="83"/>
      <c r="AT4" s="83"/>
      <c r="AU4" s="83"/>
      <c r="AV4" s="83"/>
      <c r="AW4" s="83"/>
      <c r="AX4" s="83"/>
      <c r="AY4" s="83"/>
      <c r="AZ4" s="83"/>
      <c r="BA4" s="83"/>
      <c r="BB4" s="83"/>
      <c r="BC4" s="83"/>
      <c r="BD4" s="83"/>
      <c r="BE4" s="83"/>
      <c r="BF4" s="83"/>
      <c r="BG4" s="83"/>
      <c r="BH4" s="83"/>
      <c r="BI4" s="83"/>
      <c r="BJ4" s="83"/>
      <c r="BK4" s="83"/>
      <c r="BL4" s="83"/>
      <c r="BM4" s="83"/>
      <c r="BN4" s="83"/>
      <c r="BO4" s="83"/>
      <c r="BP4" s="83"/>
      <c r="BQ4" s="83"/>
      <c r="BR4" s="83"/>
      <c r="BS4" s="83"/>
      <c r="BT4" s="83"/>
      <c r="BU4" s="83"/>
      <c r="BV4" s="83"/>
      <c r="BW4" s="83"/>
      <c r="BX4" s="83"/>
      <c r="BY4" s="83"/>
      <c r="BZ4" s="8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4" t="str">
        <f>データ!H6</f>
        <v>愛媛県　四国中央市</v>
      </c>
      <c r="C6" s="84"/>
      <c r="D6" s="84"/>
      <c r="E6" s="84"/>
      <c r="F6" s="84"/>
      <c r="G6" s="84"/>
      <c r="H6" s="84"/>
      <c r="I6" s="84"/>
      <c r="J6" s="84"/>
      <c r="K6" s="84"/>
      <c r="L6" s="84"/>
      <c r="M6" s="84"/>
      <c r="N6" s="84"/>
      <c r="O6" s="84"/>
      <c r="P6" s="84"/>
      <c r="Q6" s="84"/>
      <c r="R6" s="84"/>
      <c r="S6" s="84"/>
      <c r="T6" s="84"/>
      <c r="U6" s="84"/>
      <c r="V6" s="84"/>
      <c r="W6" s="84"/>
      <c r="X6" s="84"/>
      <c r="Y6" s="84"/>
      <c r="Z6" s="84"/>
      <c r="AA6" s="84"/>
      <c r="AB6" s="84"/>
      <c r="AC6" s="84"/>
      <c r="AD6" s="85"/>
      <c r="AE6" s="85"/>
      <c r="AF6" s="85"/>
      <c r="AG6" s="85"/>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5" t="s">
        <v>1</v>
      </c>
      <c r="C7" s="76"/>
      <c r="D7" s="76"/>
      <c r="E7" s="76"/>
      <c r="F7" s="76"/>
      <c r="G7" s="76"/>
      <c r="H7" s="76"/>
      <c r="I7" s="75" t="s">
        <v>2</v>
      </c>
      <c r="J7" s="76"/>
      <c r="K7" s="76"/>
      <c r="L7" s="76"/>
      <c r="M7" s="76"/>
      <c r="N7" s="76"/>
      <c r="O7" s="77"/>
      <c r="P7" s="78" t="s">
        <v>3</v>
      </c>
      <c r="Q7" s="78"/>
      <c r="R7" s="78"/>
      <c r="S7" s="78"/>
      <c r="T7" s="78"/>
      <c r="U7" s="78"/>
      <c r="V7" s="78"/>
      <c r="W7" s="78" t="s">
        <v>4</v>
      </c>
      <c r="X7" s="78"/>
      <c r="Y7" s="78"/>
      <c r="Z7" s="78"/>
      <c r="AA7" s="78"/>
      <c r="AB7" s="78"/>
      <c r="AC7" s="78"/>
      <c r="AD7" s="78" t="s">
        <v>5</v>
      </c>
      <c r="AE7" s="78"/>
      <c r="AF7" s="78"/>
      <c r="AG7" s="78"/>
      <c r="AH7" s="78"/>
      <c r="AI7" s="78"/>
      <c r="AJ7" s="78"/>
      <c r="AK7" s="4"/>
      <c r="AL7" s="78" t="s">
        <v>6</v>
      </c>
      <c r="AM7" s="78"/>
      <c r="AN7" s="78"/>
      <c r="AO7" s="78"/>
      <c r="AP7" s="78"/>
      <c r="AQ7" s="78"/>
      <c r="AR7" s="78"/>
      <c r="AS7" s="78"/>
      <c r="AT7" s="75" t="s">
        <v>7</v>
      </c>
      <c r="AU7" s="76"/>
      <c r="AV7" s="76"/>
      <c r="AW7" s="76"/>
      <c r="AX7" s="76"/>
      <c r="AY7" s="76"/>
      <c r="AZ7" s="76"/>
      <c r="BA7" s="76"/>
      <c r="BB7" s="78" t="s">
        <v>8</v>
      </c>
      <c r="BC7" s="78"/>
      <c r="BD7" s="78"/>
      <c r="BE7" s="78"/>
      <c r="BF7" s="78"/>
      <c r="BG7" s="78"/>
      <c r="BH7" s="78"/>
      <c r="BI7" s="78"/>
      <c r="BJ7" s="3"/>
      <c r="BK7" s="3"/>
      <c r="BL7" s="5" t="s">
        <v>9</v>
      </c>
      <c r="BM7" s="6"/>
      <c r="BN7" s="6"/>
      <c r="BO7" s="6"/>
      <c r="BP7" s="6"/>
      <c r="BQ7" s="6"/>
      <c r="BR7" s="6"/>
      <c r="BS7" s="6"/>
      <c r="BT7" s="6"/>
      <c r="BU7" s="6"/>
      <c r="BV7" s="6"/>
      <c r="BW7" s="6"/>
      <c r="BX7" s="6"/>
      <c r="BY7" s="7"/>
    </row>
    <row r="8" spans="1:78" ht="18.75" customHeight="1" x14ac:dyDescent="0.15">
      <c r="A8" s="2"/>
      <c r="B8" s="79" t="str">
        <f>データ!$I$6</f>
        <v>法適用</v>
      </c>
      <c r="C8" s="80"/>
      <c r="D8" s="80"/>
      <c r="E8" s="80"/>
      <c r="F8" s="80"/>
      <c r="G8" s="80"/>
      <c r="H8" s="80"/>
      <c r="I8" s="79" t="str">
        <f>データ!$J$6</f>
        <v>水道事業</v>
      </c>
      <c r="J8" s="80"/>
      <c r="K8" s="80"/>
      <c r="L8" s="80"/>
      <c r="M8" s="80"/>
      <c r="N8" s="80"/>
      <c r="O8" s="81"/>
      <c r="P8" s="82" t="str">
        <f>データ!$K$6</f>
        <v>末端給水事業</v>
      </c>
      <c r="Q8" s="82"/>
      <c r="R8" s="82"/>
      <c r="S8" s="82"/>
      <c r="T8" s="82"/>
      <c r="U8" s="82"/>
      <c r="V8" s="82"/>
      <c r="W8" s="82" t="str">
        <f>データ!$L$6</f>
        <v>A4</v>
      </c>
      <c r="X8" s="82"/>
      <c r="Y8" s="82"/>
      <c r="Z8" s="82"/>
      <c r="AA8" s="82"/>
      <c r="AB8" s="82"/>
      <c r="AC8" s="82"/>
      <c r="AD8" s="82" t="str">
        <f>データ!$M$6</f>
        <v>非設置</v>
      </c>
      <c r="AE8" s="82"/>
      <c r="AF8" s="82"/>
      <c r="AG8" s="82"/>
      <c r="AH8" s="82"/>
      <c r="AI8" s="82"/>
      <c r="AJ8" s="82"/>
      <c r="AK8" s="4"/>
      <c r="AL8" s="70">
        <f>データ!$R$6</f>
        <v>87482</v>
      </c>
      <c r="AM8" s="70"/>
      <c r="AN8" s="70"/>
      <c r="AO8" s="70"/>
      <c r="AP8" s="70"/>
      <c r="AQ8" s="70"/>
      <c r="AR8" s="70"/>
      <c r="AS8" s="70"/>
      <c r="AT8" s="66">
        <f>データ!$S$6</f>
        <v>421.24</v>
      </c>
      <c r="AU8" s="67"/>
      <c r="AV8" s="67"/>
      <c r="AW8" s="67"/>
      <c r="AX8" s="67"/>
      <c r="AY8" s="67"/>
      <c r="AZ8" s="67"/>
      <c r="BA8" s="67"/>
      <c r="BB8" s="69">
        <f>データ!$T$6</f>
        <v>207.68</v>
      </c>
      <c r="BC8" s="69"/>
      <c r="BD8" s="69"/>
      <c r="BE8" s="69"/>
      <c r="BF8" s="69"/>
      <c r="BG8" s="69"/>
      <c r="BH8" s="69"/>
      <c r="BI8" s="69"/>
      <c r="BJ8" s="3"/>
      <c r="BK8" s="3"/>
      <c r="BL8" s="73" t="s">
        <v>10</v>
      </c>
      <c r="BM8" s="74"/>
      <c r="BN8" s="8" t="s">
        <v>11</v>
      </c>
      <c r="BO8" s="9"/>
      <c r="BP8" s="9"/>
      <c r="BQ8" s="9"/>
      <c r="BR8" s="9"/>
      <c r="BS8" s="9"/>
      <c r="BT8" s="9"/>
      <c r="BU8" s="9"/>
      <c r="BV8" s="9"/>
      <c r="BW8" s="9"/>
      <c r="BX8" s="9"/>
      <c r="BY8" s="10"/>
    </row>
    <row r="9" spans="1:78" ht="18.75" customHeight="1" x14ac:dyDescent="0.15">
      <c r="A9" s="2"/>
      <c r="B9" s="75" t="s">
        <v>12</v>
      </c>
      <c r="C9" s="76"/>
      <c r="D9" s="76"/>
      <c r="E9" s="76"/>
      <c r="F9" s="76"/>
      <c r="G9" s="76"/>
      <c r="H9" s="76"/>
      <c r="I9" s="75" t="s">
        <v>13</v>
      </c>
      <c r="J9" s="76"/>
      <c r="K9" s="76"/>
      <c r="L9" s="76"/>
      <c r="M9" s="76"/>
      <c r="N9" s="76"/>
      <c r="O9" s="77"/>
      <c r="P9" s="78" t="s">
        <v>14</v>
      </c>
      <c r="Q9" s="78"/>
      <c r="R9" s="78"/>
      <c r="S9" s="78"/>
      <c r="T9" s="78"/>
      <c r="U9" s="78"/>
      <c r="V9" s="78"/>
      <c r="W9" s="78" t="s">
        <v>15</v>
      </c>
      <c r="X9" s="78"/>
      <c r="Y9" s="78"/>
      <c r="Z9" s="78"/>
      <c r="AA9" s="78"/>
      <c r="AB9" s="78"/>
      <c r="AC9" s="78"/>
      <c r="AD9" s="2"/>
      <c r="AE9" s="2"/>
      <c r="AF9" s="2"/>
      <c r="AG9" s="2"/>
      <c r="AH9" s="4"/>
      <c r="AI9" s="4"/>
      <c r="AJ9" s="4"/>
      <c r="AK9" s="4"/>
      <c r="AL9" s="78" t="s">
        <v>16</v>
      </c>
      <c r="AM9" s="78"/>
      <c r="AN9" s="78"/>
      <c r="AO9" s="78"/>
      <c r="AP9" s="78"/>
      <c r="AQ9" s="78"/>
      <c r="AR9" s="78"/>
      <c r="AS9" s="78"/>
      <c r="AT9" s="75" t="s">
        <v>17</v>
      </c>
      <c r="AU9" s="76"/>
      <c r="AV9" s="76"/>
      <c r="AW9" s="76"/>
      <c r="AX9" s="76"/>
      <c r="AY9" s="76"/>
      <c r="AZ9" s="76"/>
      <c r="BA9" s="76"/>
      <c r="BB9" s="78" t="s">
        <v>18</v>
      </c>
      <c r="BC9" s="78"/>
      <c r="BD9" s="78"/>
      <c r="BE9" s="78"/>
      <c r="BF9" s="78"/>
      <c r="BG9" s="78"/>
      <c r="BH9" s="78"/>
      <c r="BI9" s="78"/>
      <c r="BJ9" s="3"/>
      <c r="BK9" s="3"/>
      <c r="BL9" s="64" t="s">
        <v>19</v>
      </c>
      <c r="BM9" s="65"/>
      <c r="BN9" s="11" t="s">
        <v>20</v>
      </c>
      <c r="BO9" s="12"/>
      <c r="BP9" s="12"/>
      <c r="BQ9" s="12"/>
      <c r="BR9" s="12"/>
      <c r="BS9" s="12"/>
      <c r="BT9" s="12"/>
      <c r="BU9" s="12"/>
      <c r="BV9" s="12"/>
      <c r="BW9" s="12"/>
      <c r="BX9" s="12"/>
      <c r="BY9" s="13"/>
    </row>
    <row r="10" spans="1:78" ht="18.75" customHeight="1" x14ac:dyDescent="0.15">
      <c r="A10" s="2"/>
      <c r="B10" s="66" t="str">
        <f>データ!$N$6</f>
        <v>-</v>
      </c>
      <c r="C10" s="67"/>
      <c r="D10" s="67"/>
      <c r="E10" s="67"/>
      <c r="F10" s="67"/>
      <c r="G10" s="67"/>
      <c r="H10" s="67"/>
      <c r="I10" s="66">
        <f>データ!$O$6</f>
        <v>57.92</v>
      </c>
      <c r="J10" s="67"/>
      <c r="K10" s="67"/>
      <c r="L10" s="67"/>
      <c r="M10" s="67"/>
      <c r="N10" s="67"/>
      <c r="O10" s="68"/>
      <c r="P10" s="69">
        <f>データ!$P$6</f>
        <v>87.78</v>
      </c>
      <c r="Q10" s="69"/>
      <c r="R10" s="69"/>
      <c r="S10" s="69"/>
      <c r="T10" s="69"/>
      <c r="U10" s="69"/>
      <c r="V10" s="69"/>
      <c r="W10" s="70">
        <f>データ!$Q$6</f>
        <v>3240</v>
      </c>
      <c r="X10" s="70"/>
      <c r="Y10" s="70"/>
      <c r="Z10" s="70"/>
      <c r="AA10" s="70"/>
      <c r="AB10" s="70"/>
      <c r="AC10" s="70"/>
      <c r="AD10" s="2"/>
      <c r="AE10" s="2"/>
      <c r="AF10" s="2"/>
      <c r="AG10" s="2"/>
      <c r="AH10" s="4"/>
      <c r="AI10" s="4"/>
      <c r="AJ10" s="4"/>
      <c r="AK10" s="4"/>
      <c r="AL10" s="70">
        <f>データ!$U$6</f>
        <v>76374</v>
      </c>
      <c r="AM10" s="70"/>
      <c r="AN10" s="70"/>
      <c r="AO10" s="70"/>
      <c r="AP10" s="70"/>
      <c r="AQ10" s="70"/>
      <c r="AR10" s="70"/>
      <c r="AS10" s="70"/>
      <c r="AT10" s="66">
        <f>データ!$V$6</f>
        <v>54.39</v>
      </c>
      <c r="AU10" s="67"/>
      <c r="AV10" s="67"/>
      <c r="AW10" s="67"/>
      <c r="AX10" s="67"/>
      <c r="AY10" s="67"/>
      <c r="AZ10" s="67"/>
      <c r="BA10" s="67"/>
      <c r="BB10" s="69">
        <f>データ!$W$6</f>
        <v>1404.19</v>
      </c>
      <c r="BC10" s="69"/>
      <c r="BD10" s="69"/>
      <c r="BE10" s="69"/>
      <c r="BF10" s="69"/>
      <c r="BG10" s="69"/>
      <c r="BH10" s="69"/>
      <c r="BI10" s="69"/>
      <c r="BJ10" s="2"/>
      <c r="BK10" s="2"/>
      <c r="BL10" s="71" t="s">
        <v>21</v>
      </c>
      <c r="BM10" s="72"/>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25</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50" t="s">
        <v>107</v>
      </c>
      <c r="BM16" s="51"/>
      <c r="BN16" s="51"/>
      <c r="BO16" s="51"/>
      <c r="BP16" s="51"/>
      <c r="BQ16" s="51"/>
      <c r="BR16" s="51"/>
      <c r="BS16" s="51"/>
      <c r="BT16" s="51"/>
      <c r="BU16" s="51"/>
      <c r="BV16" s="51"/>
      <c r="BW16" s="51"/>
      <c r="BX16" s="51"/>
      <c r="BY16" s="51"/>
      <c r="BZ16" s="52"/>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50"/>
      <c r="BM17" s="51"/>
      <c r="BN17" s="51"/>
      <c r="BO17" s="51"/>
      <c r="BP17" s="51"/>
      <c r="BQ17" s="51"/>
      <c r="BR17" s="51"/>
      <c r="BS17" s="51"/>
      <c r="BT17" s="51"/>
      <c r="BU17" s="51"/>
      <c r="BV17" s="51"/>
      <c r="BW17" s="51"/>
      <c r="BX17" s="51"/>
      <c r="BY17" s="51"/>
      <c r="BZ17" s="52"/>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50"/>
      <c r="BM18" s="51"/>
      <c r="BN18" s="51"/>
      <c r="BO18" s="51"/>
      <c r="BP18" s="51"/>
      <c r="BQ18" s="51"/>
      <c r="BR18" s="51"/>
      <c r="BS18" s="51"/>
      <c r="BT18" s="51"/>
      <c r="BU18" s="51"/>
      <c r="BV18" s="51"/>
      <c r="BW18" s="51"/>
      <c r="BX18" s="51"/>
      <c r="BY18" s="51"/>
      <c r="BZ18" s="52"/>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50"/>
      <c r="BM19" s="51"/>
      <c r="BN19" s="51"/>
      <c r="BO19" s="51"/>
      <c r="BP19" s="51"/>
      <c r="BQ19" s="51"/>
      <c r="BR19" s="51"/>
      <c r="BS19" s="51"/>
      <c r="BT19" s="51"/>
      <c r="BU19" s="51"/>
      <c r="BV19" s="51"/>
      <c r="BW19" s="51"/>
      <c r="BX19" s="51"/>
      <c r="BY19" s="51"/>
      <c r="BZ19" s="52"/>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50"/>
      <c r="BM20" s="51"/>
      <c r="BN20" s="51"/>
      <c r="BO20" s="51"/>
      <c r="BP20" s="51"/>
      <c r="BQ20" s="51"/>
      <c r="BR20" s="51"/>
      <c r="BS20" s="51"/>
      <c r="BT20" s="51"/>
      <c r="BU20" s="51"/>
      <c r="BV20" s="51"/>
      <c r="BW20" s="51"/>
      <c r="BX20" s="51"/>
      <c r="BY20" s="51"/>
      <c r="BZ20" s="52"/>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50"/>
      <c r="BM21" s="51"/>
      <c r="BN21" s="51"/>
      <c r="BO21" s="51"/>
      <c r="BP21" s="51"/>
      <c r="BQ21" s="51"/>
      <c r="BR21" s="51"/>
      <c r="BS21" s="51"/>
      <c r="BT21" s="51"/>
      <c r="BU21" s="51"/>
      <c r="BV21" s="51"/>
      <c r="BW21" s="51"/>
      <c r="BX21" s="51"/>
      <c r="BY21" s="51"/>
      <c r="BZ21" s="52"/>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50"/>
      <c r="BM22" s="51"/>
      <c r="BN22" s="51"/>
      <c r="BO22" s="51"/>
      <c r="BP22" s="51"/>
      <c r="BQ22" s="51"/>
      <c r="BR22" s="51"/>
      <c r="BS22" s="51"/>
      <c r="BT22" s="51"/>
      <c r="BU22" s="51"/>
      <c r="BV22" s="51"/>
      <c r="BW22" s="51"/>
      <c r="BX22" s="51"/>
      <c r="BY22" s="51"/>
      <c r="BZ22" s="52"/>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50"/>
      <c r="BM23" s="51"/>
      <c r="BN23" s="51"/>
      <c r="BO23" s="51"/>
      <c r="BP23" s="51"/>
      <c r="BQ23" s="51"/>
      <c r="BR23" s="51"/>
      <c r="BS23" s="51"/>
      <c r="BT23" s="51"/>
      <c r="BU23" s="51"/>
      <c r="BV23" s="51"/>
      <c r="BW23" s="51"/>
      <c r="BX23" s="51"/>
      <c r="BY23" s="51"/>
      <c r="BZ23" s="52"/>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50"/>
      <c r="BM24" s="51"/>
      <c r="BN24" s="51"/>
      <c r="BO24" s="51"/>
      <c r="BP24" s="51"/>
      <c r="BQ24" s="51"/>
      <c r="BR24" s="51"/>
      <c r="BS24" s="51"/>
      <c r="BT24" s="51"/>
      <c r="BU24" s="51"/>
      <c r="BV24" s="51"/>
      <c r="BW24" s="51"/>
      <c r="BX24" s="51"/>
      <c r="BY24" s="51"/>
      <c r="BZ24" s="52"/>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50"/>
      <c r="BM25" s="51"/>
      <c r="BN25" s="51"/>
      <c r="BO25" s="51"/>
      <c r="BP25" s="51"/>
      <c r="BQ25" s="51"/>
      <c r="BR25" s="51"/>
      <c r="BS25" s="51"/>
      <c r="BT25" s="51"/>
      <c r="BU25" s="51"/>
      <c r="BV25" s="51"/>
      <c r="BW25" s="51"/>
      <c r="BX25" s="51"/>
      <c r="BY25" s="51"/>
      <c r="BZ25" s="52"/>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50"/>
      <c r="BM26" s="51"/>
      <c r="BN26" s="51"/>
      <c r="BO26" s="51"/>
      <c r="BP26" s="51"/>
      <c r="BQ26" s="51"/>
      <c r="BR26" s="51"/>
      <c r="BS26" s="51"/>
      <c r="BT26" s="51"/>
      <c r="BU26" s="51"/>
      <c r="BV26" s="51"/>
      <c r="BW26" s="51"/>
      <c r="BX26" s="51"/>
      <c r="BY26" s="51"/>
      <c r="BZ26" s="52"/>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50"/>
      <c r="BM27" s="51"/>
      <c r="BN27" s="51"/>
      <c r="BO27" s="51"/>
      <c r="BP27" s="51"/>
      <c r="BQ27" s="51"/>
      <c r="BR27" s="51"/>
      <c r="BS27" s="51"/>
      <c r="BT27" s="51"/>
      <c r="BU27" s="51"/>
      <c r="BV27" s="51"/>
      <c r="BW27" s="51"/>
      <c r="BX27" s="51"/>
      <c r="BY27" s="51"/>
      <c r="BZ27" s="52"/>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50"/>
      <c r="BM28" s="51"/>
      <c r="BN28" s="51"/>
      <c r="BO28" s="51"/>
      <c r="BP28" s="51"/>
      <c r="BQ28" s="51"/>
      <c r="BR28" s="51"/>
      <c r="BS28" s="51"/>
      <c r="BT28" s="51"/>
      <c r="BU28" s="51"/>
      <c r="BV28" s="51"/>
      <c r="BW28" s="51"/>
      <c r="BX28" s="51"/>
      <c r="BY28" s="51"/>
      <c r="BZ28" s="52"/>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50"/>
      <c r="BM29" s="51"/>
      <c r="BN29" s="51"/>
      <c r="BO29" s="51"/>
      <c r="BP29" s="51"/>
      <c r="BQ29" s="51"/>
      <c r="BR29" s="51"/>
      <c r="BS29" s="51"/>
      <c r="BT29" s="51"/>
      <c r="BU29" s="51"/>
      <c r="BV29" s="51"/>
      <c r="BW29" s="51"/>
      <c r="BX29" s="51"/>
      <c r="BY29" s="51"/>
      <c r="BZ29" s="52"/>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50"/>
      <c r="BM30" s="51"/>
      <c r="BN30" s="51"/>
      <c r="BO30" s="51"/>
      <c r="BP30" s="51"/>
      <c r="BQ30" s="51"/>
      <c r="BR30" s="51"/>
      <c r="BS30" s="51"/>
      <c r="BT30" s="51"/>
      <c r="BU30" s="51"/>
      <c r="BV30" s="51"/>
      <c r="BW30" s="51"/>
      <c r="BX30" s="51"/>
      <c r="BY30" s="51"/>
      <c r="BZ30" s="52"/>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50"/>
      <c r="BM31" s="51"/>
      <c r="BN31" s="51"/>
      <c r="BO31" s="51"/>
      <c r="BP31" s="51"/>
      <c r="BQ31" s="51"/>
      <c r="BR31" s="51"/>
      <c r="BS31" s="51"/>
      <c r="BT31" s="51"/>
      <c r="BU31" s="51"/>
      <c r="BV31" s="51"/>
      <c r="BW31" s="51"/>
      <c r="BX31" s="51"/>
      <c r="BY31" s="51"/>
      <c r="BZ31" s="52"/>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50"/>
      <c r="BM32" s="51"/>
      <c r="BN32" s="51"/>
      <c r="BO32" s="51"/>
      <c r="BP32" s="51"/>
      <c r="BQ32" s="51"/>
      <c r="BR32" s="51"/>
      <c r="BS32" s="51"/>
      <c r="BT32" s="51"/>
      <c r="BU32" s="51"/>
      <c r="BV32" s="51"/>
      <c r="BW32" s="51"/>
      <c r="BX32" s="51"/>
      <c r="BY32" s="51"/>
      <c r="BZ32" s="52"/>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50"/>
      <c r="BM33" s="51"/>
      <c r="BN33" s="51"/>
      <c r="BO33" s="51"/>
      <c r="BP33" s="51"/>
      <c r="BQ33" s="51"/>
      <c r="BR33" s="51"/>
      <c r="BS33" s="51"/>
      <c r="BT33" s="51"/>
      <c r="BU33" s="51"/>
      <c r="BV33" s="51"/>
      <c r="BW33" s="51"/>
      <c r="BX33" s="51"/>
      <c r="BY33" s="51"/>
      <c r="BZ33" s="52"/>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0"/>
      <c r="BM34" s="51"/>
      <c r="BN34" s="51"/>
      <c r="BO34" s="51"/>
      <c r="BP34" s="51"/>
      <c r="BQ34" s="51"/>
      <c r="BR34" s="51"/>
      <c r="BS34" s="51"/>
      <c r="BT34" s="51"/>
      <c r="BU34" s="51"/>
      <c r="BV34" s="51"/>
      <c r="BW34" s="51"/>
      <c r="BX34" s="51"/>
      <c r="BY34" s="51"/>
      <c r="BZ34" s="52"/>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0"/>
      <c r="BM35" s="51"/>
      <c r="BN35" s="51"/>
      <c r="BO35" s="51"/>
      <c r="BP35" s="51"/>
      <c r="BQ35" s="51"/>
      <c r="BR35" s="51"/>
      <c r="BS35" s="51"/>
      <c r="BT35" s="51"/>
      <c r="BU35" s="51"/>
      <c r="BV35" s="51"/>
      <c r="BW35" s="51"/>
      <c r="BX35" s="51"/>
      <c r="BY35" s="51"/>
      <c r="BZ35" s="52"/>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50"/>
      <c r="BM36" s="51"/>
      <c r="BN36" s="51"/>
      <c r="BO36" s="51"/>
      <c r="BP36" s="51"/>
      <c r="BQ36" s="51"/>
      <c r="BR36" s="51"/>
      <c r="BS36" s="51"/>
      <c r="BT36" s="51"/>
      <c r="BU36" s="51"/>
      <c r="BV36" s="51"/>
      <c r="BW36" s="51"/>
      <c r="BX36" s="51"/>
      <c r="BY36" s="51"/>
      <c r="BZ36" s="52"/>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50"/>
      <c r="BM37" s="51"/>
      <c r="BN37" s="51"/>
      <c r="BO37" s="51"/>
      <c r="BP37" s="51"/>
      <c r="BQ37" s="51"/>
      <c r="BR37" s="51"/>
      <c r="BS37" s="51"/>
      <c r="BT37" s="51"/>
      <c r="BU37" s="51"/>
      <c r="BV37" s="51"/>
      <c r="BW37" s="51"/>
      <c r="BX37" s="51"/>
      <c r="BY37" s="51"/>
      <c r="BZ37" s="52"/>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50"/>
      <c r="BM38" s="51"/>
      <c r="BN38" s="51"/>
      <c r="BO38" s="51"/>
      <c r="BP38" s="51"/>
      <c r="BQ38" s="51"/>
      <c r="BR38" s="51"/>
      <c r="BS38" s="51"/>
      <c r="BT38" s="51"/>
      <c r="BU38" s="51"/>
      <c r="BV38" s="51"/>
      <c r="BW38" s="51"/>
      <c r="BX38" s="51"/>
      <c r="BY38" s="51"/>
      <c r="BZ38" s="52"/>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50"/>
      <c r="BM39" s="51"/>
      <c r="BN39" s="51"/>
      <c r="BO39" s="51"/>
      <c r="BP39" s="51"/>
      <c r="BQ39" s="51"/>
      <c r="BR39" s="51"/>
      <c r="BS39" s="51"/>
      <c r="BT39" s="51"/>
      <c r="BU39" s="51"/>
      <c r="BV39" s="51"/>
      <c r="BW39" s="51"/>
      <c r="BX39" s="51"/>
      <c r="BY39" s="51"/>
      <c r="BZ39" s="52"/>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50"/>
      <c r="BM40" s="51"/>
      <c r="BN40" s="51"/>
      <c r="BO40" s="51"/>
      <c r="BP40" s="51"/>
      <c r="BQ40" s="51"/>
      <c r="BR40" s="51"/>
      <c r="BS40" s="51"/>
      <c r="BT40" s="51"/>
      <c r="BU40" s="51"/>
      <c r="BV40" s="51"/>
      <c r="BW40" s="51"/>
      <c r="BX40" s="51"/>
      <c r="BY40" s="51"/>
      <c r="BZ40" s="52"/>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50"/>
      <c r="BM41" s="51"/>
      <c r="BN41" s="51"/>
      <c r="BO41" s="51"/>
      <c r="BP41" s="51"/>
      <c r="BQ41" s="51"/>
      <c r="BR41" s="51"/>
      <c r="BS41" s="51"/>
      <c r="BT41" s="51"/>
      <c r="BU41" s="51"/>
      <c r="BV41" s="51"/>
      <c r="BW41" s="51"/>
      <c r="BX41" s="51"/>
      <c r="BY41" s="51"/>
      <c r="BZ41" s="52"/>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50"/>
      <c r="BM42" s="51"/>
      <c r="BN42" s="51"/>
      <c r="BO42" s="51"/>
      <c r="BP42" s="51"/>
      <c r="BQ42" s="51"/>
      <c r="BR42" s="51"/>
      <c r="BS42" s="51"/>
      <c r="BT42" s="51"/>
      <c r="BU42" s="51"/>
      <c r="BV42" s="51"/>
      <c r="BW42" s="51"/>
      <c r="BX42" s="51"/>
      <c r="BY42" s="51"/>
      <c r="BZ42" s="52"/>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50"/>
      <c r="BM43" s="51"/>
      <c r="BN43" s="51"/>
      <c r="BO43" s="51"/>
      <c r="BP43" s="51"/>
      <c r="BQ43" s="51"/>
      <c r="BR43" s="51"/>
      <c r="BS43" s="51"/>
      <c r="BT43" s="51"/>
      <c r="BU43" s="51"/>
      <c r="BV43" s="51"/>
      <c r="BW43" s="51"/>
      <c r="BX43" s="51"/>
      <c r="BY43" s="51"/>
      <c r="BZ43" s="52"/>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50"/>
      <c r="BM44" s="51"/>
      <c r="BN44" s="51"/>
      <c r="BO44" s="51"/>
      <c r="BP44" s="51"/>
      <c r="BQ44" s="51"/>
      <c r="BR44" s="51"/>
      <c r="BS44" s="51"/>
      <c r="BT44" s="51"/>
      <c r="BU44" s="51"/>
      <c r="BV44" s="51"/>
      <c r="BW44" s="51"/>
      <c r="BX44" s="51"/>
      <c r="BY44" s="51"/>
      <c r="BZ44" s="52"/>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44" t="s">
        <v>26</v>
      </c>
      <c r="BM45" s="45"/>
      <c r="BN45" s="45"/>
      <c r="BO45" s="45"/>
      <c r="BP45" s="45"/>
      <c r="BQ45" s="45"/>
      <c r="BR45" s="45"/>
      <c r="BS45" s="45"/>
      <c r="BT45" s="45"/>
      <c r="BU45" s="45"/>
      <c r="BV45" s="45"/>
      <c r="BW45" s="45"/>
      <c r="BX45" s="45"/>
      <c r="BY45" s="45"/>
      <c r="BZ45" s="46"/>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47"/>
      <c r="BM46" s="48"/>
      <c r="BN46" s="48"/>
      <c r="BO46" s="48"/>
      <c r="BP46" s="48"/>
      <c r="BQ46" s="48"/>
      <c r="BR46" s="48"/>
      <c r="BS46" s="48"/>
      <c r="BT46" s="48"/>
      <c r="BU46" s="48"/>
      <c r="BV46" s="48"/>
      <c r="BW46" s="48"/>
      <c r="BX46" s="48"/>
      <c r="BY46" s="48"/>
      <c r="BZ46" s="49"/>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50" t="s">
        <v>105</v>
      </c>
      <c r="BM47" s="51"/>
      <c r="BN47" s="51"/>
      <c r="BO47" s="51"/>
      <c r="BP47" s="51"/>
      <c r="BQ47" s="51"/>
      <c r="BR47" s="51"/>
      <c r="BS47" s="51"/>
      <c r="BT47" s="51"/>
      <c r="BU47" s="51"/>
      <c r="BV47" s="51"/>
      <c r="BW47" s="51"/>
      <c r="BX47" s="51"/>
      <c r="BY47" s="51"/>
      <c r="BZ47" s="52"/>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50"/>
      <c r="BM48" s="51"/>
      <c r="BN48" s="51"/>
      <c r="BO48" s="51"/>
      <c r="BP48" s="51"/>
      <c r="BQ48" s="51"/>
      <c r="BR48" s="51"/>
      <c r="BS48" s="51"/>
      <c r="BT48" s="51"/>
      <c r="BU48" s="51"/>
      <c r="BV48" s="51"/>
      <c r="BW48" s="51"/>
      <c r="BX48" s="51"/>
      <c r="BY48" s="51"/>
      <c r="BZ48" s="52"/>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50"/>
      <c r="BM49" s="51"/>
      <c r="BN49" s="51"/>
      <c r="BO49" s="51"/>
      <c r="BP49" s="51"/>
      <c r="BQ49" s="51"/>
      <c r="BR49" s="51"/>
      <c r="BS49" s="51"/>
      <c r="BT49" s="51"/>
      <c r="BU49" s="51"/>
      <c r="BV49" s="51"/>
      <c r="BW49" s="51"/>
      <c r="BX49" s="51"/>
      <c r="BY49" s="51"/>
      <c r="BZ49" s="52"/>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50"/>
      <c r="BM50" s="51"/>
      <c r="BN50" s="51"/>
      <c r="BO50" s="51"/>
      <c r="BP50" s="51"/>
      <c r="BQ50" s="51"/>
      <c r="BR50" s="51"/>
      <c r="BS50" s="51"/>
      <c r="BT50" s="51"/>
      <c r="BU50" s="51"/>
      <c r="BV50" s="51"/>
      <c r="BW50" s="51"/>
      <c r="BX50" s="51"/>
      <c r="BY50" s="51"/>
      <c r="BZ50" s="52"/>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50"/>
      <c r="BM51" s="51"/>
      <c r="BN51" s="51"/>
      <c r="BO51" s="51"/>
      <c r="BP51" s="51"/>
      <c r="BQ51" s="51"/>
      <c r="BR51" s="51"/>
      <c r="BS51" s="51"/>
      <c r="BT51" s="51"/>
      <c r="BU51" s="51"/>
      <c r="BV51" s="51"/>
      <c r="BW51" s="51"/>
      <c r="BX51" s="51"/>
      <c r="BY51" s="51"/>
      <c r="BZ51" s="52"/>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50"/>
      <c r="BM52" s="51"/>
      <c r="BN52" s="51"/>
      <c r="BO52" s="51"/>
      <c r="BP52" s="51"/>
      <c r="BQ52" s="51"/>
      <c r="BR52" s="51"/>
      <c r="BS52" s="51"/>
      <c r="BT52" s="51"/>
      <c r="BU52" s="51"/>
      <c r="BV52" s="51"/>
      <c r="BW52" s="51"/>
      <c r="BX52" s="51"/>
      <c r="BY52" s="51"/>
      <c r="BZ52" s="52"/>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50"/>
      <c r="BM53" s="51"/>
      <c r="BN53" s="51"/>
      <c r="BO53" s="51"/>
      <c r="BP53" s="51"/>
      <c r="BQ53" s="51"/>
      <c r="BR53" s="51"/>
      <c r="BS53" s="51"/>
      <c r="BT53" s="51"/>
      <c r="BU53" s="51"/>
      <c r="BV53" s="51"/>
      <c r="BW53" s="51"/>
      <c r="BX53" s="51"/>
      <c r="BY53" s="51"/>
      <c r="BZ53" s="52"/>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50"/>
      <c r="BM54" s="51"/>
      <c r="BN54" s="51"/>
      <c r="BO54" s="51"/>
      <c r="BP54" s="51"/>
      <c r="BQ54" s="51"/>
      <c r="BR54" s="51"/>
      <c r="BS54" s="51"/>
      <c r="BT54" s="51"/>
      <c r="BU54" s="51"/>
      <c r="BV54" s="51"/>
      <c r="BW54" s="51"/>
      <c r="BX54" s="51"/>
      <c r="BY54" s="51"/>
      <c r="BZ54" s="52"/>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50"/>
      <c r="BM55" s="51"/>
      <c r="BN55" s="51"/>
      <c r="BO55" s="51"/>
      <c r="BP55" s="51"/>
      <c r="BQ55" s="51"/>
      <c r="BR55" s="51"/>
      <c r="BS55" s="51"/>
      <c r="BT55" s="51"/>
      <c r="BU55" s="51"/>
      <c r="BV55" s="51"/>
      <c r="BW55" s="51"/>
      <c r="BX55" s="51"/>
      <c r="BY55" s="51"/>
      <c r="BZ55" s="52"/>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0"/>
      <c r="BM56" s="51"/>
      <c r="BN56" s="51"/>
      <c r="BO56" s="51"/>
      <c r="BP56" s="51"/>
      <c r="BQ56" s="51"/>
      <c r="BR56" s="51"/>
      <c r="BS56" s="51"/>
      <c r="BT56" s="51"/>
      <c r="BU56" s="51"/>
      <c r="BV56" s="51"/>
      <c r="BW56" s="51"/>
      <c r="BX56" s="51"/>
      <c r="BY56" s="51"/>
      <c r="BZ56" s="52"/>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0"/>
      <c r="BM57" s="51"/>
      <c r="BN57" s="51"/>
      <c r="BO57" s="51"/>
      <c r="BP57" s="51"/>
      <c r="BQ57" s="51"/>
      <c r="BR57" s="51"/>
      <c r="BS57" s="51"/>
      <c r="BT57" s="51"/>
      <c r="BU57" s="51"/>
      <c r="BV57" s="51"/>
      <c r="BW57" s="51"/>
      <c r="BX57" s="51"/>
      <c r="BY57" s="51"/>
      <c r="BZ57" s="52"/>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0"/>
      <c r="BM58" s="51"/>
      <c r="BN58" s="51"/>
      <c r="BO58" s="51"/>
      <c r="BP58" s="51"/>
      <c r="BQ58" s="51"/>
      <c r="BR58" s="51"/>
      <c r="BS58" s="51"/>
      <c r="BT58" s="51"/>
      <c r="BU58" s="51"/>
      <c r="BV58" s="51"/>
      <c r="BW58" s="51"/>
      <c r="BX58" s="51"/>
      <c r="BY58" s="51"/>
      <c r="BZ58" s="52"/>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0"/>
      <c r="BM59" s="51"/>
      <c r="BN59" s="51"/>
      <c r="BO59" s="51"/>
      <c r="BP59" s="51"/>
      <c r="BQ59" s="51"/>
      <c r="BR59" s="51"/>
      <c r="BS59" s="51"/>
      <c r="BT59" s="51"/>
      <c r="BU59" s="51"/>
      <c r="BV59" s="51"/>
      <c r="BW59" s="51"/>
      <c r="BX59" s="51"/>
      <c r="BY59" s="51"/>
      <c r="BZ59" s="52"/>
    </row>
    <row r="60" spans="1:78" ht="13.5" customHeight="1" x14ac:dyDescent="0.15">
      <c r="A60" s="2"/>
      <c r="B60" s="61" t="s">
        <v>27</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50"/>
      <c r="BM60" s="51"/>
      <c r="BN60" s="51"/>
      <c r="BO60" s="51"/>
      <c r="BP60" s="51"/>
      <c r="BQ60" s="51"/>
      <c r="BR60" s="51"/>
      <c r="BS60" s="51"/>
      <c r="BT60" s="51"/>
      <c r="BU60" s="51"/>
      <c r="BV60" s="51"/>
      <c r="BW60" s="51"/>
      <c r="BX60" s="51"/>
      <c r="BY60" s="51"/>
      <c r="BZ60" s="52"/>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50"/>
      <c r="BM61" s="51"/>
      <c r="BN61" s="51"/>
      <c r="BO61" s="51"/>
      <c r="BP61" s="51"/>
      <c r="BQ61" s="51"/>
      <c r="BR61" s="51"/>
      <c r="BS61" s="51"/>
      <c r="BT61" s="51"/>
      <c r="BU61" s="51"/>
      <c r="BV61" s="51"/>
      <c r="BW61" s="51"/>
      <c r="BX61" s="51"/>
      <c r="BY61" s="51"/>
      <c r="BZ61" s="52"/>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50"/>
      <c r="BM62" s="51"/>
      <c r="BN62" s="51"/>
      <c r="BO62" s="51"/>
      <c r="BP62" s="51"/>
      <c r="BQ62" s="51"/>
      <c r="BR62" s="51"/>
      <c r="BS62" s="51"/>
      <c r="BT62" s="51"/>
      <c r="BU62" s="51"/>
      <c r="BV62" s="51"/>
      <c r="BW62" s="51"/>
      <c r="BX62" s="51"/>
      <c r="BY62" s="51"/>
      <c r="BZ62" s="52"/>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50"/>
      <c r="BM63" s="51"/>
      <c r="BN63" s="51"/>
      <c r="BO63" s="51"/>
      <c r="BP63" s="51"/>
      <c r="BQ63" s="51"/>
      <c r="BR63" s="51"/>
      <c r="BS63" s="51"/>
      <c r="BT63" s="51"/>
      <c r="BU63" s="51"/>
      <c r="BV63" s="51"/>
      <c r="BW63" s="51"/>
      <c r="BX63" s="51"/>
      <c r="BY63" s="51"/>
      <c r="BZ63" s="52"/>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44" t="s">
        <v>28</v>
      </c>
      <c r="BM64" s="45"/>
      <c r="BN64" s="45"/>
      <c r="BO64" s="45"/>
      <c r="BP64" s="45"/>
      <c r="BQ64" s="45"/>
      <c r="BR64" s="45"/>
      <c r="BS64" s="45"/>
      <c r="BT64" s="45"/>
      <c r="BU64" s="45"/>
      <c r="BV64" s="45"/>
      <c r="BW64" s="45"/>
      <c r="BX64" s="45"/>
      <c r="BY64" s="45"/>
      <c r="BZ64" s="46"/>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47"/>
      <c r="BM65" s="48"/>
      <c r="BN65" s="48"/>
      <c r="BO65" s="48"/>
      <c r="BP65" s="48"/>
      <c r="BQ65" s="48"/>
      <c r="BR65" s="48"/>
      <c r="BS65" s="48"/>
      <c r="BT65" s="48"/>
      <c r="BU65" s="48"/>
      <c r="BV65" s="48"/>
      <c r="BW65" s="48"/>
      <c r="BX65" s="48"/>
      <c r="BY65" s="48"/>
      <c r="BZ65" s="49"/>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50" t="s">
        <v>106</v>
      </c>
      <c r="BM66" s="51"/>
      <c r="BN66" s="51"/>
      <c r="BO66" s="51"/>
      <c r="BP66" s="51"/>
      <c r="BQ66" s="51"/>
      <c r="BR66" s="51"/>
      <c r="BS66" s="51"/>
      <c r="BT66" s="51"/>
      <c r="BU66" s="51"/>
      <c r="BV66" s="51"/>
      <c r="BW66" s="51"/>
      <c r="BX66" s="51"/>
      <c r="BY66" s="51"/>
      <c r="BZ66" s="52"/>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50"/>
      <c r="BM67" s="51"/>
      <c r="BN67" s="51"/>
      <c r="BO67" s="51"/>
      <c r="BP67" s="51"/>
      <c r="BQ67" s="51"/>
      <c r="BR67" s="51"/>
      <c r="BS67" s="51"/>
      <c r="BT67" s="51"/>
      <c r="BU67" s="51"/>
      <c r="BV67" s="51"/>
      <c r="BW67" s="51"/>
      <c r="BX67" s="51"/>
      <c r="BY67" s="51"/>
      <c r="BZ67" s="52"/>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50"/>
      <c r="BM68" s="51"/>
      <c r="BN68" s="51"/>
      <c r="BO68" s="51"/>
      <c r="BP68" s="51"/>
      <c r="BQ68" s="51"/>
      <c r="BR68" s="51"/>
      <c r="BS68" s="51"/>
      <c r="BT68" s="51"/>
      <c r="BU68" s="51"/>
      <c r="BV68" s="51"/>
      <c r="BW68" s="51"/>
      <c r="BX68" s="51"/>
      <c r="BY68" s="51"/>
      <c r="BZ68" s="52"/>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50"/>
      <c r="BM69" s="51"/>
      <c r="BN69" s="51"/>
      <c r="BO69" s="51"/>
      <c r="BP69" s="51"/>
      <c r="BQ69" s="51"/>
      <c r="BR69" s="51"/>
      <c r="BS69" s="51"/>
      <c r="BT69" s="51"/>
      <c r="BU69" s="51"/>
      <c r="BV69" s="51"/>
      <c r="BW69" s="51"/>
      <c r="BX69" s="51"/>
      <c r="BY69" s="51"/>
      <c r="BZ69" s="52"/>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50"/>
      <c r="BM70" s="51"/>
      <c r="BN70" s="51"/>
      <c r="BO70" s="51"/>
      <c r="BP70" s="51"/>
      <c r="BQ70" s="51"/>
      <c r="BR70" s="51"/>
      <c r="BS70" s="51"/>
      <c r="BT70" s="51"/>
      <c r="BU70" s="51"/>
      <c r="BV70" s="51"/>
      <c r="BW70" s="51"/>
      <c r="BX70" s="51"/>
      <c r="BY70" s="51"/>
      <c r="BZ70" s="52"/>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50"/>
      <c r="BM71" s="51"/>
      <c r="BN71" s="51"/>
      <c r="BO71" s="51"/>
      <c r="BP71" s="51"/>
      <c r="BQ71" s="51"/>
      <c r="BR71" s="51"/>
      <c r="BS71" s="51"/>
      <c r="BT71" s="51"/>
      <c r="BU71" s="51"/>
      <c r="BV71" s="51"/>
      <c r="BW71" s="51"/>
      <c r="BX71" s="51"/>
      <c r="BY71" s="51"/>
      <c r="BZ71" s="52"/>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50"/>
      <c r="BM72" s="51"/>
      <c r="BN72" s="51"/>
      <c r="BO72" s="51"/>
      <c r="BP72" s="51"/>
      <c r="BQ72" s="51"/>
      <c r="BR72" s="51"/>
      <c r="BS72" s="51"/>
      <c r="BT72" s="51"/>
      <c r="BU72" s="51"/>
      <c r="BV72" s="51"/>
      <c r="BW72" s="51"/>
      <c r="BX72" s="51"/>
      <c r="BY72" s="51"/>
      <c r="BZ72" s="52"/>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50"/>
      <c r="BM73" s="51"/>
      <c r="BN73" s="51"/>
      <c r="BO73" s="51"/>
      <c r="BP73" s="51"/>
      <c r="BQ73" s="51"/>
      <c r="BR73" s="51"/>
      <c r="BS73" s="51"/>
      <c r="BT73" s="51"/>
      <c r="BU73" s="51"/>
      <c r="BV73" s="51"/>
      <c r="BW73" s="51"/>
      <c r="BX73" s="51"/>
      <c r="BY73" s="51"/>
      <c r="BZ73" s="52"/>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50"/>
      <c r="BM74" s="51"/>
      <c r="BN74" s="51"/>
      <c r="BO74" s="51"/>
      <c r="BP74" s="51"/>
      <c r="BQ74" s="51"/>
      <c r="BR74" s="51"/>
      <c r="BS74" s="51"/>
      <c r="BT74" s="51"/>
      <c r="BU74" s="51"/>
      <c r="BV74" s="51"/>
      <c r="BW74" s="51"/>
      <c r="BX74" s="51"/>
      <c r="BY74" s="51"/>
      <c r="BZ74" s="52"/>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50"/>
      <c r="BM75" s="51"/>
      <c r="BN75" s="51"/>
      <c r="BO75" s="51"/>
      <c r="BP75" s="51"/>
      <c r="BQ75" s="51"/>
      <c r="BR75" s="51"/>
      <c r="BS75" s="51"/>
      <c r="BT75" s="51"/>
      <c r="BU75" s="51"/>
      <c r="BV75" s="51"/>
      <c r="BW75" s="51"/>
      <c r="BX75" s="51"/>
      <c r="BY75" s="51"/>
      <c r="BZ75" s="52"/>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50"/>
      <c r="BM76" s="51"/>
      <c r="BN76" s="51"/>
      <c r="BO76" s="51"/>
      <c r="BP76" s="51"/>
      <c r="BQ76" s="51"/>
      <c r="BR76" s="51"/>
      <c r="BS76" s="51"/>
      <c r="BT76" s="51"/>
      <c r="BU76" s="51"/>
      <c r="BV76" s="51"/>
      <c r="BW76" s="51"/>
      <c r="BX76" s="51"/>
      <c r="BY76" s="51"/>
      <c r="BZ76" s="52"/>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50"/>
      <c r="BM77" s="51"/>
      <c r="BN77" s="51"/>
      <c r="BO77" s="51"/>
      <c r="BP77" s="51"/>
      <c r="BQ77" s="51"/>
      <c r="BR77" s="51"/>
      <c r="BS77" s="51"/>
      <c r="BT77" s="51"/>
      <c r="BU77" s="51"/>
      <c r="BV77" s="51"/>
      <c r="BW77" s="51"/>
      <c r="BX77" s="51"/>
      <c r="BY77" s="51"/>
      <c r="BZ77" s="52"/>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50"/>
      <c r="BM78" s="51"/>
      <c r="BN78" s="51"/>
      <c r="BO78" s="51"/>
      <c r="BP78" s="51"/>
      <c r="BQ78" s="51"/>
      <c r="BR78" s="51"/>
      <c r="BS78" s="51"/>
      <c r="BT78" s="51"/>
      <c r="BU78" s="51"/>
      <c r="BV78" s="51"/>
      <c r="BW78" s="51"/>
      <c r="BX78" s="51"/>
      <c r="BY78" s="51"/>
      <c r="BZ78" s="52"/>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50"/>
      <c r="BM79" s="51"/>
      <c r="BN79" s="51"/>
      <c r="BO79" s="51"/>
      <c r="BP79" s="51"/>
      <c r="BQ79" s="51"/>
      <c r="BR79" s="51"/>
      <c r="BS79" s="51"/>
      <c r="BT79" s="51"/>
      <c r="BU79" s="51"/>
      <c r="BV79" s="51"/>
      <c r="BW79" s="51"/>
      <c r="BX79" s="51"/>
      <c r="BY79" s="51"/>
      <c r="BZ79" s="52"/>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50"/>
      <c r="BM80" s="51"/>
      <c r="BN80" s="51"/>
      <c r="BO80" s="51"/>
      <c r="BP80" s="51"/>
      <c r="BQ80" s="51"/>
      <c r="BR80" s="51"/>
      <c r="BS80" s="51"/>
      <c r="BT80" s="51"/>
      <c r="BU80" s="51"/>
      <c r="BV80" s="51"/>
      <c r="BW80" s="51"/>
      <c r="BX80" s="51"/>
      <c r="BY80" s="51"/>
      <c r="BZ80" s="52"/>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50"/>
      <c r="BM81" s="51"/>
      <c r="BN81" s="51"/>
      <c r="BO81" s="51"/>
      <c r="BP81" s="51"/>
      <c r="BQ81" s="51"/>
      <c r="BR81" s="51"/>
      <c r="BS81" s="51"/>
      <c r="BT81" s="51"/>
      <c r="BU81" s="51"/>
      <c r="BV81" s="51"/>
      <c r="BW81" s="51"/>
      <c r="BX81" s="51"/>
      <c r="BY81" s="51"/>
      <c r="BZ81" s="52"/>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3"/>
      <c r="BM82" s="54"/>
      <c r="BN82" s="54"/>
      <c r="BO82" s="54"/>
      <c r="BP82" s="54"/>
      <c r="BQ82" s="54"/>
      <c r="BR82" s="54"/>
      <c r="BS82" s="54"/>
      <c r="BT82" s="54"/>
      <c r="BU82" s="54"/>
      <c r="BV82" s="54"/>
      <c r="BW82" s="54"/>
      <c r="BX82" s="54"/>
      <c r="BY82" s="54"/>
      <c r="BZ82" s="55"/>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【112.83】</v>
      </c>
      <c r="F85" s="27" t="str">
        <f>データ!AS6</f>
        <v>【1.05】</v>
      </c>
      <c r="G85" s="27" t="str">
        <f>データ!BD6</f>
        <v>【261.93】</v>
      </c>
      <c r="H85" s="27" t="str">
        <f>データ!BO6</f>
        <v>【270.46】</v>
      </c>
      <c r="I85" s="27" t="str">
        <f>データ!BZ6</f>
        <v>【103.91】</v>
      </c>
      <c r="J85" s="27" t="str">
        <f>データ!CK6</f>
        <v>【167.11】</v>
      </c>
      <c r="K85" s="27" t="str">
        <f>データ!CV6</f>
        <v>【60.27】</v>
      </c>
      <c r="L85" s="27" t="str">
        <f>データ!DG6</f>
        <v>【89.92】</v>
      </c>
      <c r="M85" s="27" t="str">
        <f>データ!DR6</f>
        <v>【48.85】</v>
      </c>
      <c r="N85" s="27" t="str">
        <f>データ!EC6</f>
        <v>【17.80】</v>
      </c>
      <c r="O85" s="27" t="str">
        <f>データ!EN6</f>
        <v>【0.70】</v>
      </c>
    </row>
  </sheetData>
  <sheetProtection algorithmName="SHA-512" hashValue="O52YpXYitJdAP7W9i9pDmaE7mbq8ubGy0gEZLp0EzkqFHxBrj9czVp6VIwwMxSgt5P3/V05PD2mxPTzN2zxUEw==" saltValue="oGFLywAQ5aGbApotmygr/Q==" spinCount="100000" sheet="1" objects="1" scenarios="1" formatCells="0" formatColumns="0" formatRows="0"/>
  <mergeCells count="44">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64:BZ65"/>
    <mergeCell ref="BL66:BZ82"/>
    <mergeCell ref="BL11:BZ13"/>
    <mergeCell ref="B14:BJ15"/>
    <mergeCell ref="BL14:BZ15"/>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87" t="s">
        <v>50</v>
      </c>
      <c r="I3" s="88"/>
      <c r="J3" s="88"/>
      <c r="K3" s="88"/>
      <c r="L3" s="88"/>
      <c r="M3" s="88"/>
      <c r="N3" s="88"/>
      <c r="O3" s="88"/>
      <c r="P3" s="88"/>
      <c r="Q3" s="88"/>
      <c r="R3" s="88"/>
      <c r="S3" s="88"/>
      <c r="T3" s="88"/>
      <c r="U3" s="88"/>
      <c r="V3" s="88"/>
      <c r="W3" s="89"/>
      <c r="X3" s="93" t="s">
        <v>51</v>
      </c>
      <c r="Y3" s="86"/>
      <c r="Z3" s="86"/>
      <c r="AA3" s="86"/>
      <c r="AB3" s="86"/>
      <c r="AC3" s="86"/>
      <c r="AD3" s="86"/>
      <c r="AE3" s="86"/>
      <c r="AF3" s="86"/>
      <c r="AG3" s="86"/>
      <c r="AH3" s="86"/>
      <c r="AI3" s="86"/>
      <c r="AJ3" s="86"/>
      <c r="AK3" s="86"/>
      <c r="AL3" s="86"/>
      <c r="AM3" s="86"/>
      <c r="AN3" s="86"/>
      <c r="AO3" s="86"/>
      <c r="AP3" s="86"/>
      <c r="AQ3" s="86"/>
      <c r="AR3" s="86"/>
      <c r="AS3" s="86"/>
      <c r="AT3" s="86"/>
      <c r="AU3" s="86"/>
      <c r="AV3" s="86"/>
      <c r="AW3" s="86"/>
      <c r="AX3" s="86"/>
      <c r="AY3" s="86"/>
      <c r="AZ3" s="86"/>
      <c r="BA3" s="86"/>
      <c r="BB3" s="86"/>
      <c r="BC3" s="86"/>
      <c r="BD3" s="86"/>
      <c r="BE3" s="86"/>
      <c r="BF3" s="86"/>
      <c r="BG3" s="86"/>
      <c r="BH3" s="86"/>
      <c r="BI3" s="86"/>
      <c r="BJ3" s="86"/>
      <c r="BK3" s="86"/>
      <c r="BL3" s="86"/>
      <c r="BM3" s="86"/>
      <c r="BN3" s="86"/>
      <c r="BO3" s="86"/>
      <c r="BP3" s="86"/>
      <c r="BQ3" s="86"/>
      <c r="BR3" s="86"/>
      <c r="BS3" s="86"/>
      <c r="BT3" s="86"/>
      <c r="BU3" s="86"/>
      <c r="BV3" s="86"/>
      <c r="BW3" s="86"/>
      <c r="BX3" s="86"/>
      <c r="BY3" s="86"/>
      <c r="BZ3" s="86"/>
      <c r="CA3" s="86"/>
      <c r="CB3" s="86"/>
      <c r="CC3" s="86"/>
      <c r="CD3" s="86"/>
      <c r="CE3" s="86"/>
      <c r="CF3" s="86"/>
      <c r="CG3" s="86"/>
      <c r="CH3" s="86"/>
      <c r="CI3" s="86"/>
      <c r="CJ3" s="86"/>
      <c r="CK3" s="86"/>
      <c r="CL3" s="86"/>
      <c r="CM3" s="86"/>
      <c r="CN3" s="86"/>
      <c r="CO3" s="86"/>
      <c r="CP3" s="86"/>
      <c r="CQ3" s="86"/>
      <c r="CR3" s="86"/>
      <c r="CS3" s="86"/>
      <c r="CT3" s="86"/>
      <c r="CU3" s="86"/>
      <c r="CV3" s="86"/>
      <c r="CW3" s="86"/>
      <c r="CX3" s="86"/>
      <c r="CY3" s="86"/>
      <c r="CZ3" s="86"/>
      <c r="DA3" s="86"/>
      <c r="DB3" s="86"/>
      <c r="DC3" s="86"/>
      <c r="DD3" s="86"/>
      <c r="DE3" s="86"/>
      <c r="DF3" s="86"/>
      <c r="DG3" s="86"/>
      <c r="DH3" s="86" t="s">
        <v>52</v>
      </c>
      <c r="DI3" s="86"/>
      <c r="DJ3" s="86"/>
      <c r="DK3" s="86"/>
      <c r="DL3" s="86"/>
      <c r="DM3" s="86"/>
      <c r="DN3" s="86"/>
      <c r="DO3" s="86"/>
      <c r="DP3" s="86"/>
      <c r="DQ3" s="86"/>
      <c r="DR3" s="86"/>
      <c r="DS3" s="86"/>
      <c r="DT3" s="86"/>
      <c r="DU3" s="86"/>
      <c r="DV3" s="86"/>
      <c r="DW3" s="86"/>
      <c r="DX3" s="86"/>
      <c r="DY3" s="86"/>
      <c r="DZ3" s="86"/>
      <c r="EA3" s="86"/>
      <c r="EB3" s="86"/>
      <c r="EC3" s="86"/>
      <c r="ED3" s="86"/>
      <c r="EE3" s="86"/>
      <c r="EF3" s="86"/>
      <c r="EG3" s="86"/>
      <c r="EH3" s="86"/>
      <c r="EI3" s="86"/>
      <c r="EJ3" s="86"/>
      <c r="EK3" s="86"/>
      <c r="EL3" s="86"/>
      <c r="EM3" s="86"/>
      <c r="EN3" s="86"/>
    </row>
    <row r="4" spans="1:144" x14ac:dyDescent="0.15">
      <c r="A4" s="29" t="s">
        <v>53</v>
      </c>
      <c r="B4" s="31"/>
      <c r="C4" s="31"/>
      <c r="D4" s="31"/>
      <c r="E4" s="31"/>
      <c r="F4" s="31"/>
      <c r="G4" s="31"/>
      <c r="H4" s="90"/>
      <c r="I4" s="91"/>
      <c r="J4" s="91"/>
      <c r="K4" s="91"/>
      <c r="L4" s="91"/>
      <c r="M4" s="91"/>
      <c r="N4" s="91"/>
      <c r="O4" s="91"/>
      <c r="P4" s="91"/>
      <c r="Q4" s="91"/>
      <c r="R4" s="91"/>
      <c r="S4" s="91"/>
      <c r="T4" s="91"/>
      <c r="U4" s="91"/>
      <c r="V4" s="91"/>
      <c r="W4" s="92"/>
      <c r="X4" s="86" t="s">
        <v>54</v>
      </c>
      <c r="Y4" s="86"/>
      <c r="Z4" s="86"/>
      <c r="AA4" s="86"/>
      <c r="AB4" s="86"/>
      <c r="AC4" s="86"/>
      <c r="AD4" s="86"/>
      <c r="AE4" s="86"/>
      <c r="AF4" s="86"/>
      <c r="AG4" s="86"/>
      <c r="AH4" s="86"/>
      <c r="AI4" s="86" t="s">
        <v>55</v>
      </c>
      <c r="AJ4" s="86"/>
      <c r="AK4" s="86"/>
      <c r="AL4" s="86"/>
      <c r="AM4" s="86"/>
      <c r="AN4" s="86"/>
      <c r="AO4" s="86"/>
      <c r="AP4" s="86"/>
      <c r="AQ4" s="86"/>
      <c r="AR4" s="86"/>
      <c r="AS4" s="86"/>
      <c r="AT4" s="86" t="s">
        <v>56</v>
      </c>
      <c r="AU4" s="86"/>
      <c r="AV4" s="86"/>
      <c r="AW4" s="86"/>
      <c r="AX4" s="86"/>
      <c r="AY4" s="86"/>
      <c r="AZ4" s="86"/>
      <c r="BA4" s="86"/>
      <c r="BB4" s="86"/>
      <c r="BC4" s="86"/>
      <c r="BD4" s="86"/>
      <c r="BE4" s="86" t="s">
        <v>57</v>
      </c>
      <c r="BF4" s="86"/>
      <c r="BG4" s="86"/>
      <c r="BH4" s="86"/>
      <c r="BI4" s="86"/>
      <c r="BJ4" s="86"/>
      <c r="BK4" s="86"/>
      <c r="BL4" s="86"/>
      <c r="BM4" s="86"/>
      <c r="BN4" s="86"/>
      <c r="BO4" s="86"/>
      <c r="BP4" s="86" t="s">
        <v>58</v>
      </c>
      <c r="BQ4" s="86"/>
      <c r="BR4" s="86"/>
      <c r="BS4" s="86"/>
      <c r="BT4" s="86"/>
      <c r="BU4" s="86"/>
      <c r="BV4" s="86"/>
      <c r="BW4" s="86"/>
      <c r="BX4" s="86"/>
      <c r="BY4" s="86"/>
      <c r="BZ4" s="86"/>
      <c r="CA4" s="86" t="s">
        <v>59</v>
      </c>
      <c r="CB4" s="86"/>
      <c r="CC4" s="86"/>
      <c r="CD4" s="86"/>
      <c r="CE4" s="86"/>
      <c r="CF4" s="86"/>
      <c r="CG4" s="86"/>
      <c r="CH4" s="86"/>
      <c r="CI4" s="86"/>
      <c r="CJ4" s="86"/>
      <c r="CK4" s="86"/>
      <c r="CL4" s="86" t="s">
        <v>60</v>
      </c>
      <c r="CM4" s="86"/>
      <c r="CN4" s="86"/>
      <c r="CO4" s="86"/>
      <c r="CP4" s="86"/>
      <c r="CQ4" s="86"/>
      <c r="CR4" s="86"/>
      <c r="CS4" s="86"/>
      <c r="CT4" s="86"/>
      <c r="CU4" s="86"/>
      <c r="CV4" s="86"/>
      <c r="CW4" s="86" t="s">
        <v>61</v>
      </c>
      <c r="CX4" s="86"/>
      <c r="CY4" s="86"/>
      <c r="CZ4" s="86"/>
      <c r="DA4" s="86"/>
      <c r="DB4" s="86"/>
      <c r="DC4" s="86"/>
      <c r="DD4" s="86"/>
      <c r="DE4" s="86"/>
      <c r="DF4" s="86"/>
      <c r="DG4" s="86"/>
      <c r="DH4" s="86" t="s">
        <v>62</v>
      </c>
      <c r="DI4" s="86"/>
      <c r="DJ4" s="86"/>
      <c r="DK4" s="86"/>
      <c r="DL4" s="86"/>
      <c r="DM4" s="86"/>
      <c r="DN4" s="86"/>
      <c r="DO4" s="86"/>
      <c r="DP4" s="86"/>
      <c r="DQ4" s="86"/>
      <c r="DR4" s="86"/>
      <c r="DS4" s="86" t="s">
        <v>63</v>
      </c>
      <c r="DT4" s="86"/>
      <c r="DU4" s="86"/>
      <c r="DV4" s="86"/>
      <c r="DW4" s="86"/>
      <c r="DX4" s="86"/>
      <c r="DY4" s="86"/>
      <c r="DZ4" s="86"/>
      <c r="EA4" s="86"/>
      <c r="EB4" s="86"/>
      <c r="EC4" s="86"/>
      <c r="ED4" s="86" t="s">
        <v>64</v>
      </c>
      <c r="EE4" s="86"/>
      <c r="EF4" s="86"/>
      <c r="EG4" s="86"/>
      <c r="EH4" s="86"/>
      <c r="EI4" s="86"/>
      <c r="EJ4" s="86"/>
      <c r="EK4" s="86"/>
      <c r="EL4" s="86"/>
      <c r="EM4" s="86"/>
      <c r="EN4" s="86"/>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2018</v>
      </c>
      <c r="C6" s="34">
        <f t="shared" ref="C6:W6" si="3">C7</f>
        <v>382132</v>
      </c>
      <c r="D6" s="34">
        <f t="shared" si="3"/>
        <v>46</v>
      </c>
      <c r="E6" s="34">
        <f t="shared" si="3"/>
        <v>1</v>
      </c>
      <c r="F6" s="34">
        <f t="shared" si="3"/>
        <v>0</v>
      </c>
      <c r="G6" s="34">
        <f t="shared" si="3"/>
        <v>1</v>
      </c>
      <c r="H6" s="34" t="str">
        <f t="shared" si="3"/>
        <v>愛媛県　四国中央市</v>
      </c>
      <c r="I6" s="34" t="str">
        <f t="shared" si="3"/>
        <v>法適用</v>
      </c>
      <c r="J6" s="34" t="str">
        <f t="shared" si="3"/>
        <v>水道事業</v>
      </c>
      <c r="K6" s="34" t="str">
        <f t="shared" si="3"/>
        <v>末端給水事業</v>
      </c>
      <c r="L6" s="34" t="str">
        <f t="shared" si="3"/>
        <v>A4</v>
      </c>
      <c r="M6" s="34" t="str">
        <f t="shared" si="3"/>
        <v>非設置</v>
      </c>
      <c r="N6" s="35" t="str">
        <f t="shared" si="3"/>
        <v>-</v>
      </c>
      <c r="O6" s="35">
        <f t="shared" si="3"/>
        <v>57.92</v>
      </c>
      <c r="P6" s="35">
        <f t="shared" si="3"/>
        <v>87.78</v>
      </c>
      <c r="Q6" s="35">
        <f t="shared" si="3"/>
        <v>3240</v>
      </c>
      <c r="R6" s="35">
        <f t="shared" si="3"/>
        <v>87482</v>
      </c>
      <c r="S6" s="35">
        <f t="shared" si="3"/>
        <v>421.24</v>
      </c>
      <c r="T6" s="35">
        <f t="shared" si="3"/>
        <v>207.68</v>
      </c>
      <c r="U6" s="35">
        <f t="shared" si="3"/>
        <v>76374</v>
      </c>
      <c r="V6" s="35">
        <f t="shared" si="3"/>
        <v>54.39</v>
      </c>
      <c r="W6" s="35">
        <f t="shared" si="3"/>
        <v>1404.19</v>
      </c>
      <c r="X6" s="36">
        <f>IF(X7="",NA(),X7)</f>
        <v>121.44</v>
      </c>
      <c r="Y6" s="36">
        <f t="shared" ref="Y6:AG6" si="4">IF(Y7="",NA(),Y7)</f>
        <v>121.09</v>
      </c>
      <c r="Z6" s="36">
        <f t="shared" si="4"/>
        <v>106.39</v>
      </c>
      <c r="AA6" s="36">
        <f t="shared" si="4"/>
        <v>106.45</v>
      </c>
      <c r="AB6" s="36">
        <f t="shared" si="4"/>
        <v>108.5</v>
      </c>
      <c r="AC6" s="36">
        <f t="shared" si="4"/>
        <v>111.96</v>
      </c>
      <c r="AD6" s="36">
        <f t="shared" si="4"/>
        <v>112.69</v>
      </c>
      <c r="AE6" s="36">
        <f t="shared" si="4"/>
        <v>113.16</v>
      </c>
      <c r="AF6" s="36">
        <f t="shared" si="4"/>
        <v>112.15</v>
      </c>
      <c r="AG6" s="36">
        <f t="shared" si="4"/>
        <v>111.44</v>
      </c>
      <c r="AH6" s="35" t="str">
        <f>IF(AH7="","",IF(AH7="-","【-】","【"&amp;SUBSTITUTE(TEXT(AH7,"#,##0.00"),"-","△")&amp;"】"))</f>
        <v>【112.83】</v>
      </c>
      <c r="AI6" s="35">
        <f>IF(AI7="",NA(),AI7)</f>
        <v>0</v>
      </c>
      <c r="AJ6" s="35">
        <f t="shared" ref="AJ6:AR6" si="5">IF(AJ7="",NA(),AJ7)</f>
        <v>0</v>
      </c>
      <c r="AK6" s="35">
        <f t="shared" si="5"/>
        <v>0</v>
      </c>
      <c r="AL6" s="35">
        <f t="shared" si="5"/>
        <v>0</v>
      </c>
      <c r="AM6" s="35">
        <f t="shared" si="5"/>
        <v>0</v>
      </c>
      <c r="AN6" s="36">
        <f t="shared" si="5"/>
        <v>0.41</v>
      </c>
      <c r="AO6" s="36">
        <f t="shared" si="5"/>
        <v>0.54</v>
      </c>
      <c r="AP6" s="36">
        <f t="shared" si="5"/>
        <v>0.68</v>
      </c>
      <c r="AQ6" s="36">
        <f t="shared" si="5"/>
        <v>1</v>
      </c>
      <c r="AR6" s="36">
        <f t="shared" si="5"/>
        <v>1.03</v>
      </c>
      <c r="AS6" s="35" t="str">
        <f>IF(AS7="","",IF(AS7="-","【-】","【"&amp;SUBSTITUTE(TEXT(AS7,"#,##0.00"),"-","△")&amp;"】"))</f>
        <v>【1.05】</v>
      </c>
      <c r="AT6" s="36">
        <f>IF(AT7="",NA(),AT7)</f>
        <v>221.39</v>
      </c>
      <c r="AU6" s="36">
        <f t="shared" ref="AU6:BC6" si="6">IF(AU7="",NA(),AU7)</f>
        <v>177.88</v>
      </c>
      <c r="AV6" s="36">
        <f t="shared" si="6"/>
        <v>182.89</v>
      </c>
      <c r="AW6" s="36">
        <f t="shared" si="6"/>
        <v>188.9</v>
      </c>
      <c r="AX6" s="36">
        <f t="shared" si="6"/>
        <v>238.78</v>
      </c>
      <c r="AY6" s="36">
        <f t="shared" si="6"/>
        <v>335.95</v>
      </c>
      <c r="AZ6" s="36">
        <f t="shared" si="6"/>
        <v>346.59</v>
      </c>
      <c r="BA6" s="36">
        <f t="shared" si="6"/>
        <v>357.82</v>
      </c>
      <c r="BB6" s="36">
        <f t="shared" si="6"/>
        <v>355.5</v>
      </c>
      <c r="BC6" s="36">
        <f t="shared" si="6"/>
        <v>349.83</v>
      </c>
      <c r="BD6" s="35" t="str">
        <f>IF(BD7="","",IF(BD7="-","【-】","【"&amp;SUBSTITUTE(TEXT(BD7,"#,##0.00"),"-","△")&amp;"】"))</f>
        <v>【261.93】</v>
      </c>
      <c r="BE6" s="36">
        <f>IF(BE7="",NA(),BE7)</f>
        <v>437.83</v>
      </c>
      <c r="BF6" s="36">
        <f t="shared" ref="BF6:BN6" si="7">IF(BF7="",NA(),BF7)</f>
        <v>456.83</v>
      </c>
      <c r="BG6" s="36">
        <f t="shared" si="7"/>
        <v>496.17</v>
      </c>
      <c r="BH6" s="36">
        <f t="shared" si="7"/>
        <v>545.86</v>
      </c>
      <c r="BI6" s="36">
        <f t="shared" si="7"/>
        <v>615.79</v>
      </c>
      <c r="BJ6" s="36">
        <f t="shared" si="7"/>
        <v>319.82</v>
      </c>
      <c r="BK6" s="36">
        <f t="shared" si="7"/>
        <v>312.02999999999997</v>
      </c>
      <c r="BL6" s="36">
        <f t="shared" si="7"/>
        <v>307.45999999999998</v>
      </c>
      <c r="BM6" s="36">
        <f t="shared" si="7"/>
        <v>312.58</v>
      </c>
      <c r="BN6" s="36">
        <f t="shared" si="7"/>
        <v>314.87</v>
      </c>
      <c r="BO6" s="35" t="str">
        <f>IF(BO7="","",IF(BO7="-","【-】","【"&amp;SUBSTITUTE(TEXT(BO7,"#,##0.00"),"-","△")&amp;"】"))</f>
        <v>【270.46】</v>
      </c>
      <c r="BP6" s="36">
        <f>IF(BP7="",NA(),BP7)</f>
        <v>118.3</v>
      </c>
      <c r="BQ6" s="36">
        <f t="shared" ref="BQ6:BY6" si="8">IF(BQ7="",NA(),BQ7)</f>
        <v>118.55</v>
      </c>
      <c r="BR6" s="36">
        <f t="shared" si="8"/>
        <v>102.33</v>
      </c>
      <c r="BS6" s="36">
        <f t="shared" si="8"/>
        <v>103.12</v>
      </c>
      <c r="BT6" s="36">
        <f t="shared" si="8"/>
        <v>104.92</v>
      </c>
      <c r="BU6" s="36">
        <f t="shared" si="8"/>
        <v>105.21</v>
      </c>
      <c r="BV6" s="36">
        <f t="shared" si="8"/>
        <v>105.71</v>
      </c>
      <c r="BW6" s="36">
        <f t="shared" si="8"/>
        <v>106.01</v>
      </c>
      <c r="BX6" s="36">
        <f t="shared" si="8"/>
        <v>104.57</v>
      </c>
      <c r="BY6" s="36">
        <f t="shared" si="8"/>
        <v>103.54</v>
      </c>
      <c r="BZ6" s="35" t="str">
        <f>IF(BZ7="","",IF(BZ7="-","【-】","【"&amp;SUBSTITUTE(TEXT(BZ7,"#,##0.00"),"-","△")&amp;"】"))</f>
        <v>【103.91】</v>
      </c>
      <c r="CA6" s="36">
        <f>IF(CA7="",NA(),CA7)</f>
        <v>154.54</v>
      </c>
      <c r="CB6" s="36">
        <f t="shared" ref="CB6:CJ6" si="9">IF(CB7="",NA(),CB7)</f>
        <v>154.47999999999999</v>
      </c>
      <c r="CC6" s="36">
        <f t="shared" si="9"/>
        <v>179.24</v>
      </c>
      <c r="CD6" s="36">
        <f t="shared" si="9"/>
        <v>180.27</v>
      </c>
      <c r="CE6" s="36">
        <f t="shared" si="9"/>
        <v>177.61</v>
      </c>
      <c r="CF6" s="36">
        <f t="shared" si="9"/>
        <v>162.59</v>
      </c>
      <c r="CG6" s="36">
        <f t="shared" si="9"/>
        <v>162.15</v>
      </c>
      <c r="CH6" s="36">
        <f t="shared" si="9"/>
        <v>162.24</v>
      </c>
      <c r="CI6" s="36">
        <f t="shared" si="9"/>
        <v>165.47</v>
      </c>
      <c r="CJ6" s="36">
        <f t="shared" si="9"/>
        <v>167.46</v>
      </c>
      <c r="CK6" s="35" t="str">
        <f>IF(CK7="","",IF(CK7="-","【-】","【"&amp;SUBSTITUTE(TEXT(CK7,"#,##0.00"),"-","△")&amp;"】"))</f>
        <v>【167.11】</v>
      </c>
      <c r="CL6" s="36">
        <f>IF(CL7="",NA(),CL7)</f>
        <v>51.78</v>
      </c>
      <c r="CM6" s="36">
        <f t="shared" ref="CM6:CU6" si="10">IF(CM7="",NA(),CM7)</f>
        <v>51.3</v>
      </c>
      <c r="CN6" s="36">
        <f t="shared" si="10"/>
        <v>50.1</v>
      </c>
      <c r="CO6" s="36">
        <f t="shared" si="10"/>
        <v>51.02</v>
      </c>
      <c r="CP6" s="36">
        <f t="shared" si="10"/>
        <v>46.72</v>
      </c>
      <c r="CQ6" s="36">
        <f t="shared" si="10"/>
        <v>59.17</v>
      </c>
      <c r="CR6" s="36">
        <f t="shared" si="10"/>
        <v>59.34</v>
      </c>
      <c r="CS6" s="36">
        <f t="shared" si="10"/>
        <v>59.11</v>
      </c>
      <c r="CT6" s="36">
        <f t="shared" si="10"/>
        <v>59.74</v>
      </c>
      <c r="CU6" s="36">
        <f t="shared" si="10"/>
        <v>59.46</v>
      </c>
      <c r="CV6" s="35" t="str">
        <f>IF(CV7="","",IF(CV7="-","【-】","【"&amp;SUBSTITUTE(TEXT(CV7,"#,##0.00"),"-","△")&amp;"】"))</f>
        <v>【60.27】</v>
      </c>
      <c r="CW6" s="36">
        <f>IF(CW7="",NA(),CW7)</f>
        <v>84</v>
      </c>
      <c r="CX6" s="36">
        <f t="shared" ref="CX6:DF6" si="11">IF(CX7="",NA(),CX7)</f>
        <v>83.65</v>
      </c>
      <c r="CY6" s="36">
        <f t="shared" si="11"/>
        <v>85.86</v>
      </c>
      <c r="CZ6" s="36">
        <f t="shared" si="11"/>
        <v>83.34</v>
      </c>
      <c r="DA6" s="36">
        <f t="shared" si="11"/>
        <v>86.15</v>
      </c>
      <c r="DB6" s="36">
        <f t="shared" si="11"/>
        <v>87.6</v>
      </c>
      <c r="DC6" s="36">
        <f t="shared" si="11"/>
        <v>87.74</v>
      </c>
      <c r="DD6" s="36">
        <f t="shared" si="11"/>
        <v>87.91</v>
      </c>
      <c r="DE6" s="36">
        <f t="shared" si="11"/>
        <v>87.28</v>
      </c>
      <c r="DF6" s="36">
        <f t="shared" si="11"/>
        <v>87.41</v>
      </c>
      <c r="DG6" s="35" t="str">
        <f>IF(DG7="","",IF(DG7="-","【-】","【"&amp;SUBSTITUTE(TEXT(DG7,"#,##0.00"),"-","△")&amp;"】"))</f>
        <v>【89.92】</v>
      </c>
      <c r="DH6" s="36">
        <f>IF(DH7="",NA(),DH7)</f>
        <v>57.45</v>
      </c>
      <c r="DI6" s="36">
        <f t="shared" ref="DI6:DQ6" si="12">IF(DI7="",NA(),DI7)</f>
        <v>56.19</v>
      </c>
      <c r="DJ6" s="36">
        <f t="shared" si="12"/>
        <v>55.88</v>
      </c>
      <c r="DK6" s="36">
        <f t="shared" si="12"/>
        <v>55.48</v>
      </c>
      <c r="DL6" s="36">
        <f t="shared" si="12"/>
        <v>54.73</v>
      </c>
      <c r="DM6" s="36">
        <f t="shared" si="12"/>
        <v>45.25</v>
      </c>
      <c r="DN6" s="36">
        <f t="shared" si="12"/>
        <v>46.27</v>
      </c>
      <c r="DO6" s="36">
        <f t="shared" si="12"/>
        <v>46.88</v>
      </c>
      <c r="DP6" s="36">
        <f t="shared" si="12"/>
        <v>46.94</v>
      </c>
      <c r="DQ6" s="36">
        <f t="shared" si="12"/>
        <v>47.62</v>
      </c>
      <c r="DR6" s="35" t="str">
        <f>IF(DR7="","",IF(DR7="-","【-】","【"&amp;SUBSTITUTE(TEXT(DR7,"#,##0.00"),"-","△")&amp;"】"))</f>
        <v>【48.85】</v>
      </c>
      <c r="DS6" s="36">
        <f>IF(DS7="",NA(),DS7)</f>
        <v>7.92</v>
      </c>
      <c r="DT6" s="36">
        <f t="shared" ref="DT6:EB6" si="13">IF(DT7="",NA(),DT7)</f>
        <v>7.99</v>
      </c>
      <c r="DU6" s="36">
        <f t="shared" si="13"/>
        <v>9.81</v>
      </c>
      <c r="DV6" s="36">
        <f t="shared" si="13"/>
        <v>12.45</v>
      </c>
      <c r="DW6" s="36">
        <f t="shared" si="13"/>
        <v>13.52</v>
      </c>
      <c r="DX6" s="36">
        <f t="shared" si="13"/>
        <v>10.71</v>
      </c>
      <c r="DY6" s="36">
        <f t="shared" si="13"/>
        <v>10.93</v>
      </c>
      <c r="DZ6" s="36">
        <f t="shared" si="13"/>
        <v>13.39</v>
      </c>
      <c r="EA6" s="36">
        <f t="shared" si="13"/>
        <v>14.48</v>
      </c>
      <c r="EB6" s="36">
        <f t="shared" si="13"/>
        <v>16.27</v>
      </c>
      <c r="EC6" s="35" t="str">
        <f>IF(EC7="","",IF(EC7="-","【-】","【"&amp;SUBSTITUTE(TEXT(EC7,"#,##0.00"),"-","△")&amp;"】"))</f>
        <v>【17.80】</v>
      </c>
      <c r="ED6" s="36">
        <f>IF(ED7="",NA(),ED7)</f>
        <v>0.34</v>
      </c>
      <c r="EE6" s="36">
        <f t="shared" ref="EE6:EM6" si="14">IF(EE7="",NA(),EE7)</f>
        <v>1.05</v>
      </c>
      <c r="EF6" s="36">
        <f t="shared" si="14"/>
        <v>1.39</v>
      </c>
      <c r="EG6" s="36">
        <f t="shared" si="14"/>
        <v>0.24</v>
      </c>
      <c r="EH6" s="36">
        <f t="shared" si="14"/>
        <v>0.45</v>
      </c>
      <c r="EI6" s="36">
        <f t="shared" si="14"/>
        <v>0.72</v>
      </c>
      <c r="EJ6" s="36">
        <f t="shared" si="14"/>
        <v>0.71</v>
      </c>
      <c r="EK6" s="36">
        <f t="shared" si="14"/>
        <v>0.71</v>
      </c>
      <c r="EL6" s="36">
        <f t="shared" si="14"/>
        <v>0.75</v>
      </c>
      <c r="EM6" s="36">
        <f t="shared" si="14"/>
        <v>0.63</v>
      </c>
      <c r="EN6" s="35" t="str">
        <f>IF(EN7="","",IF(EN7="-","【-】","【"&amp;SUBSTITUTE(TEXT(EN7,"#,##0.00"),"-","△")&amp;"】"))</f>
        <v>【0.70】</v>
      </c>
    </row>
    <row r="7" spans="1:144" s="37" customFormat="1" x14ac:dyDescent="0.15">
      <c r="A7" s="29"/>
      <c r="B7" s="38">
        <v>2018</v>
      </c>
      <c r="C7" s="38">
        <v>382132</v>
      </c>
      <c r="D7" s="38">
        <v>46</v>
      </c>
      <c r="E7" s="38">
        <v>1</v>
      </c>
      <c r="F7" s="38">
        <v>0</v>
      </c>
      <c r="G7" s="38">
        <v>1</v>
      </c>
      <c r="H7" s="38" t="s">
        <v>93</v>
      </c>
      <c r="I7" s="38" t="s">
        <v>94</v>
      </c>
      <c r="J7" s="38" t="s">
        <v>95</v>
      </c>
      <c r="K7" s="38" t="s">
        <v>96</v>
      </c>
      <c r="L7" s="38" t="s">
        <v>97</v>
      </c>
      <c r="M7" s="38" t="s">
        <v>98</v>
      </c>
      <c r="N7" s="39" t="s">
        <v>99</v>
      </c>
      <c r="O7" s="39">
        <v>57.92</v>
      </c>
      <c r="P7" s="39">
        <v>87.78</v>
      </c>
      <c r="Q7" s="39">
        <v>3240</v>
      </c>
      <c r="R7" s="39">
        <v>87482</v>
      </c>
      <c r="S7" s="39">
        <v>421.24</v>
      </c>
      <c r="T7" s="39">
        <v>207.68</v>
      </c>
      <c r="U7" s="39">
        <v>76374</v>
      </c>
      <c r="V7" s="39">
        <v>54.39</v>
      </c>
      <c r="W7" s="39">
        <v>1404.19</v>
      </c>
      <c r="X7" s="39">
        <v>121.44</v>
      </c>
      <c r="Y7" s="39">
        <v>121.09</v>
      </c>
      <c r="Z7" s="39">
        <v>106.39</v>
      </c>
      <c r="AA7" s="39">
        <v>106.45</v>
      </c>
      <c r="AB7" s="39">
        <v>108.5</v>
      </c>
      <c r="AC7" s="39">
        <v>111.96</v>
      </c>
      <c r="AD7" s="39">
        <v>112.69</v>
      </c>
      <c r="AE7" s="39">
        <v>113.16</v>
      </c>
      <c r="AF7" s="39">
        <v>112.15</v>
      </c>
      <c r="AG7" s="39">
        <v>111.44</v>
      </c>
      <c r="AH7" s="39">
        <v>112.83</v>
      </c>
      <c r="AI7" s="39">
        <v>0</v>
      </c>
      <c r="AJ7" s="39">
        <v>0</v>
      </c>
      <c r="AK7" s="39">
        <v>0</v>
      </c>
      <c r="AL7" s="39">
        <v>0</v>
      </c>
      <c r="AM7" s="39">
        <v>0</v>
      </c>
      <c r="AN7" s="39">
        <v>0.41</v>
      </c>
      <c r="AO7" s="39">
        <v>0.54</v>
      </c>
      <c r="AP7" s="39">
        <v>0.68</v>
      </c>
      <c r="AQ7" s="39">
        <v>1</v>
      </c>
      <c r="AR7" s="39">
        <v>1.03</v>
      </c>
      <c r="AS7" s="39">
        <v>1.05</v>
      </c>
      <c r="AT7" s="39">
        <v>221.39</v>
      </c>
      <c r="AU7" s="39">
        <v>177.88</v>
      </c>
      <c r="AV7" s="39">
        <v>182.89</v>
      </c>
      <c r="AW7" s="39">
        <v>188.9</v>
      </c>
      <c r="AX7" s="39">
        <v>238.78</v>
      </c>
      <c r="AY7" s="39">
        <v>335.95</v>
      </c>
      <c r="AZ7" s="39">
        <v>346.59</v>
      </c>
      <c r="BA7" s="39">
        <v>357.82</v>
      </c>
      <c r="BB7" s="39">
        <v>355.5</v>
      </c>
      <c r="BC7" s="39">
        <v>349.83</v>
      </c>
      <c r="BD7" s="39">
        <v>261.93</v>
      </c>
      <c r="BE7" s="39">
        <v>437.83</v>
      </c>
      <c r="BF7" s="39">
        <v>456.83</v>
      </c>
      <c r="BG7" s="39">
        <v>496.17</v>
      </c>
      <c r="BH7" s="39">
        <v>545.86</v>
      </c>
      <c r="BI7" s="39">
        <v>615.79</v>
      </c>
      <c r="BJ7" s="39">
        <v>319.82</v>
      </c>
      <c r="BK7" s="39">
        <v>312.02999999999997</v>
      </c>
      <c r="BL7" s="39">
        <v>307.45999999999998</v>
      </c>
      <c r="BM7" s="39">
        <v>312.58</v>
      </c>
      <c r="BN7" s="39">
        <v>314.87</v>
      </c>
      <c r="BO7" s="39">
        <v>270.45999999999998</v>
      </c>
      <c r="BP7" s="39">
        <v>118.3</v>
      </c>
      <c r="BQ7" s="39">
        <v>118.55</v>
      </c>
      <c r="BR7" s="39">
        <v>102.33</v>
      </c>
      <c r="BS7" s="39">
        <v>103.12</v>
      </c>
      <c r="BT7" s="39">
        <v>104.92</v>
      </c>
      <c r="BU7" s="39">
        <v>105.21</v>
      </c>
      <c r="BV7" s="39">
        <v>105.71</v>
      </c>
      <c r="BW7" s="39">
        <v>106.01</v>
      </c>
      <c r="BX7" s="39">
        <v>104.57</v>
      </c>
      <c r="BY7" s="39">
        <v>103.54</v>
      </c>
      <c r="BZ7" s="39">
        <v>103.91</v>
      </c>
      <c r="CA7" s="39">
        <v>154.54</v>
      </c>
      <c r="CB7" s="39">
        <v>154.47999999999999</v>
      </c>
      <c r="CC7" s="39">
        <v>179.24</v>
      </c>
      <c r="CD7" s="39">
        <v>180.27</v>
      </c>
      <c r="CE7" s="39">
        <v>177.61</v>
      </c>
      <c r="CF7" s="39">
        <v>162.59</v>
      </c>
      <c r="CG7" s="39">
        <v>162.15</v>
      </c>
      <c r="CH7" s="39">
        <v>162.24</v>
      </c>
      <c r="CI7" s="39">
        <v>165.47</v>
      </c>
      <c r="CJ7" s="39">
        <v>167.46</v>
      </c>
      <c r="CK7" s="39">
        <v>167.11</v>
      </c>
      <c r="CL7" s="39">
        <v>51.78</v>
      </c>
      <c r="CM7" s="39">
        <v>51.3</v>
      </c>
      <c r="CN7" s="39">
        <v>50.1</v>
      </c>
      <c r="CO7" s="39">
        <v>51.02</v>
      </c>
      <c r="CP7" s="39">
        <v>46.72</v>
      </c>
      <c r="CQ7" s="39">
        <v>59.17</v>
      </c>
      <c r="CR7" s="39">
        <v>59.34</v>
      </c>
      <c r="CS7" s="39">
        <v>59.11</v>
      </c>
      <c r="CT7" s="39">
        <v>59.74</v>
      </c>
      <c r="CU7" s="39">
        <v>59.46</v>
      </c>
      <c r="CV7" s="39">
        <v>60.27</v>
      </c>
      <c r="CW7" s="39">
        <v>84</v>
      </c>
      <c r="CX7" s="39">
        <v>83.65</v>
      </c>
      <c r="CY7" s="39">
        <v>85.86</v>
      </c>
      <c r="CZ7" s="39">
        <v>83.34</v>
      </c>
      <c r="DA7" s="39">
        <v>86.15</v>
      </c>
      <c r="DB7" s="39">
        <v>87.6</v>
      </c>
      <c r="DC7" s="39">
        <v>87.74</v>
      </c>
      <c r="DD7" s="39">
        <v>87.91</v>
      </c>
      <c r="DE7" s="39">
        <v>87.28</v>
      </c>
      <c r="DF7" s="39">
        <v>87.41</v>
      </c>
      <c r="DG7" s="39">
        <v>89.92</v>
      </c>
      <c r="DH7" s="39">
        <v>57.45</v>
      </c>
      <c r="DI7" s="39">
        <v>56.19</v>
      </c>
      <c r="DJ7" s="39">
        <v>55.88</v>
      </c>
      <c r="DK7" s="39">
        <v>55.48</v>
      </c>
      <c r="DL7" s="39">
        <v>54.73</v>
      </c>
      <c r="DM7" s="39">
        <v>45.25</v>
      </c>
      <c r="DN7" s="39">
        <v>46.27</v>
      </c>
      <c r="DO7" s="39">
        <v>46.88</v>
      </c>
      <c r="DP7" s="39">
        <v>46.94</v>
      </c>
      <c r="DQ7" s="39">
        <v>47.62</v>
      </c>
      <c r="DR7" s="39">
        <v>48.85</v>
      </c>
      <c r="DS7" s="39">
        <v>7.92</v>
      </c>
      <c r="DT7" s="39">
        <v>7.99</v>
      </c>
      <c r="DU7" s="39">
        <v>9.81</v>
      </c>
      <c r="DV7" s="39">
        <v>12.45</v>
      </c>
      <c r="DW7" s="39">
        <v>13.52</v>
      </c>
      <c r="DX7" s="39">
        <v>10.71</v>
      </c>
      <c r="DY7" s="39">
        <v>10.93</v>
      </c>
      <c r="DZ7" s="39">
        <v>13.39</v>
      </c>
      <c r="EA7" s="39">
        <v>14.48</v>
      </c>
      <c r="EB7" s="39">
        <v>16.27</v>
      </c>
      <c r="EC7" s="39">
        <v>17.8</v>
      </c>
      <c r="ED7" s="39">
        <v>0.34</v>
      </c>
      <c r="EE7" s="39">
        <v>1.05</v>
      </c>
      <c r="EF7" s="39">
        <v>1.39</v>
      </c>
      <c r="EG7" s="39">
        <v>0.24</v>
      </c>
      <c r="EH7" s="39">
        <v>0.45</v>
      </c>
      <c r="EI7" s="39">
        <v>0.72</v>
      </c>
      <c r="EJ7" s="39">
        <v>0.71</v>
      </c>
      <c r="EK7" s="39">
        <v>0.71</v>
      </c>
      <c r="EL7" s="39">
        <v>0.75</v>
      </c>
      <c r="EM7" s="39">
        <v>0.63</v>
      </c>
      <c r="EN7" s="39">
        <v>0.7</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DATEVALUE($B$6-4&amp;"年1月1日")</f>
        <v>41640</v>
      </c>
      <c r="C10" s="43">
        <f>DATEVALUE($B$6-3&amp;"年1月1日")</f>
        <v>42005</v>
      </c>
      <c r="D10" s="43">
        <f>DATEVALUE($B$6-2&amp;"年1月1日")</f>
        <v>42370</v>
      </c>
      <c r="E10" s="43">
        <f>DATEVALUE($B$6-1&amp;"年1月1日")</f>
        <v>42736</v>
      </c>
      <c r="F10" s="43">
        <f>DATEVALUE($B$6&amp;"年1月1日")</f>
        <v>43101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2020-01-22T04:20:11Z</cp:lastPrinted>
  <dcterms:created xsi:type="dcterms:W3CDTF">2019-12-05T04:26:45Z</dcterms:created>
  <dcterms:modified xsi:type="dcterms:W3CDTF">2020-02-14T04:46:37Z</dcterms:modified>
  <cp:category/>
</cp:coreProperties>
</file>