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5 新居浜市\"/>
    </mc:Choice>
  </mc:AlternateContent>
  <workbookProtection workbookAlgorithmName="SHA-512" workbookHashValue="AJAoENg9koLLgr4HKJXUkjH/4zQQb3KgE4oyHtVwZ1NT/mqh6EQ4zHLIn3LAwnSLT/aAFcE0NmiEXlkGk4XRZQ==" workbookSaltValue="FO7z8Ye/lYT1YDMCXLwlM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<sst xmlns="http://schemas.openxmlformats.org/spreadsheetml/2006/main" count="228" uniqueCount="113">
  <si>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</si>
  <si>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</si>
  <si>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</si>
  <si>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</si>
  <si>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</si>
  <si>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</si>
  <si>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</si>
  <si>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</si>
  <si>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</si>
  <si>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</si>
  <si>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</si>
  <si>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</si>
  <si>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</si>
  <si>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</si>
  <si>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</si>
  <si>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</si>
  <si>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</si>
  <si>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</si>
  <si>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</si>
  <si>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</si>
  <si>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</si>
  <si>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</si>
  <si>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</si>
  <si>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</si>
  <si>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</si>
  <si>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</si>
  <si>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</si>
  <si>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</si>
  <si>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</si>
  <si>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</si>
  <si>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</si>
  <si>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</si>
  <si>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</si>
  <si>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</si>
  <si>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</si>
  <si>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</si>
  <si>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</si>
  <si>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</si>
  <si>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</si>
  <si>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</si>
  <si>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</si>
  <si>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</si>
  <si>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</si>
  <si>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</si>
  <si>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</si>
  <si>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</si>
  <si>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</si>
  <si>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</si>
  <si>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</si>
  <si>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</si>
  <si>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</si>
  <si>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</si>
  <si>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</si>
  <si>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</si>
  <si>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</si>
  <si>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</si>
  <si>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</si>
  <si>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</si>
  <si>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</si>
  <si>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</si>
  <si>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</si>
  <si>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</si>
  <si>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</si>
  <si>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</si>
  <si>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</si>
  <si>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</si>
  <si>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</si>
  <si>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</si>
  <si>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</si>
  <si>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</si>
  <si>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</si>
  <si>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</si>
  <si>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</si>
  <si>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</si>
  <si>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</si>
  <si>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</si>
  <si>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</si>
  <si>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</si>
  <si>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</si>
  <si>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</si>
  <si>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</si>
  <si>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</si>
  <si>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</si>
  <si>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</si>
  <si>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</si>
  <si>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</si>
  <si>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</si>
  <si>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</si>
  <si>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</si>
  <si>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</si>
  <si>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</si>
  <si>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</si>
  <si>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</si>
  <si>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</si>
  <si>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</si>
  <si>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</si>
  <si>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</si>
  <si>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</si>
  <si>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</si>
  <si>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</si>
  <si>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</si>
  <si>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</si>
  <si>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</si>
  <si>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</si>
  <si>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</si>
  <si>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</si>
  <si>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</si>
  <si>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</si>
  <si>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</si>
  <si>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</si>
  <si>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３５年度に着手した本市の下水道事業は、老朽化が進みつつあり、その対策をしていかなければ、今後の安定した下水道事業は成り立たない。このため、未普及地区解消に向けた事業と、下水道施設の更新・改築事業との事業実施にあたり、従来の公共下水道事業の実施方針を見直していかなければならないと考えている。
　その中で、下水道使用料等の収益では費用をまかうことができておらず、一般会計からの繰入金に依存している状態であり、経営戦略の策定の中で、適正な下水道使用料を検討していかなければならない。</t>
    <rPh sb="1" eb="3">
      <t>ショウワ</t>
    </rPh>
    <rPh sb="5" eb="7">
      <t>ネンド</t>
    </rPh>
    <rPh sb="8" eb="10">
      <t>チャクシュ</t>
    </rPh>
    <rPh sb="12" eb="14">
      <t>ホンシ</t>
    </rPh>
    <rPh sb="15" eb="18">
      <t>ゲスイドウ</t>
    </rPh>
    <rPh sb="18" eb="20">
      <t>ジギョウ</t>
    </rPh>
    <rPh sb="26" eb="27">
      <t>スス</t>
    </rPh>
    <rPh sb="35" eb="37">
      <t>タイサク</t>
    </rPh>
    <rPh sb="47" eb="49">
      <t>コンゴ</t>
    </rPh>
    <rPh sb="50" eb="52">
      <t>アンテイ</t>
    </rPh>
    <rPh sb="54" eb="57">
      <t>ゲスイドウ</t>
    </rPh>
    <rPh sb="57" eb="59">
      <t>ジギョウ</t>
    </rPh>
    <rPh sb="60" eb="61">
      <t>ナ</t>
    </rPh>
    <rPh sb="62" eb="63">
      <t>タ</t>
    </rPh>
    <rPh sb="102" eb="104">
      <t>ジギョウ</t>
    </rPh>
    <rPh sb="104" eb="106">
      <t>ジッシ</t>
    </rPh>
    <rPh sb="111" eb="113">
      <t>ジュウライ</t>
    </rPh>
    <rPh sb="114" eb="116">
      <t>コウキョウ</t>
    </rPh>
    <rPh sb="116" eb="118">
      <t>ゲスイ</t>
    </rPh>
    <rPh sb="118" eb="119">
      <t>ミチ</t>
    </rPh>
    <rPh sb="119" eb="121">
      <t>ジギョウ</t>
    </rPh>
    <rPh sb="122" eb="124">
      <t>ジッシ</t>
    </rPh>
    <rPh sb="124" eb="126">
      <t>ホウシン</t>
    </rPh>
    <rPh sb="127" eb="129">
      <t>ミナオ</t>
    </rPh>
    <rPh sb="142" eb="143">
      <t>カンガ</t>
    </rPh>
    <rPh sb="152" eb="153">
      <t>ナカ</t>
    </rPh>
    <rPh sb="155" eb="158">
      <t>ゲスイドウ</t>
    </rPh>
    <rPh sb="158" eb="161">
      <t>シヨウリョウ</t>
    </rPh>
    <rPh sb="161" eb="162">
      <t>トウ</t>
    </rPh>
    <rPh sb="163" eb="165">
      <t>シュウエキ</t>
    </rPh>
    <rPh sb="167" eb="169">
      <t>ヒヨウ</t>
    </rPh>
    <rPh sb="183" eb="185">
      <t>イッパン</t>
    </rPh>
    <rPh sb="185" eb="187">
      <t>カイケイ</t>
    </rPh>
    <rPh sb="190" eb="192">
      <t>クリイレ</t>
    </rPh>
    <rPh sb="192" eb="193">
      <t>キン</t>
    </rPh>
    <rPh sb="194" eb="196">
      <t>イゾン</t>
    </rPh>
    <rPh sb="200" eb="202">
      <t>ジョウタイ</t>
    </rPh>
    <rPh sb="206" eb="208">
      <t>ケイエイ</t>
    </rPh>
    <rPh sb="208" eb="210">
      <t>センリャク</t>
    </rPh>
    <rPh sb="211" eb="213">
      <t>サクテイ</t>
    </rPh>
    <rPh sb="214" eb="215">
      <t>ナカ</t>
    </rPh>
    <rPh sb="217" eb="219">
      <t>テキセイ</t>
    </rPh>
    <rPh sb="220" eb="223">
      <t>ゲスイドウ</t>
    </rPh>
    <rPh sb="223" eb="226">
      <t>シヨウリョウ</t>
    </rPh>
    <rPh sb="227" eb="229">
      <t>ケントウ</t>
    </rPh>
    <phoneticPr fontId="4"/>
  </si>
  <si>
    <t>　下水処理場と雨水ポンプ場は、経年劣化がみられることから、ストックマネジメント計画及び長寿命化計画を策定し、それに則り優先順位をつけて改築工事を実施している。
　管渠も含めて、ストックマネジメント計画の中で、下水道施設の改築・更新を効率的に行っていきたい。</t>
    <rPh sb="1" eb="3">
      <t>ゲスイ</t>
    </rPh>
    <rPh sb="3" eb="5">
      <t>ショリ</t>
    </rPh>
    <rPh sb="5" eb="6">
      <t>バ</t>
    </rPh>
    <rPh sb="7" eb="9">
      <t>ウスイ</t>
    </rPh>
    <rPh sb="12" eb="13">
      <t>バ</t>
    </rPh>
    <rPh sb="15" eb="17">
      <t>ケイネン</t>
    </rPh>
    <rPh sb="17" eb="19">
      <t>レッカ</t>
    </rPh>
    <rPh sb="39" eb="41">
      <t>ケイカク</t>
    </rPh>
    <rPh sb="41" eb="42">
      <t>オヨ</t>
    </rPh>
    <rPh sb="43" eb="47">
      <t>チョウジュミョウカ</t>
    </rPh>
    <rPh sb="47" eb="49">
      <t>ケイカク</t>
    </rPh>
    <rPh sb="50" eb="52">
      <t>サクテイ</t>
    </rPh>
    <rPh sb="57" eb="58">
      <t>ノット</t>
    </rPh>
    <rPh sb="59" eb="63">
      <t>ユウセンジュンイ</t>
    </rPh>
    <rPh sb="67" eb="69">
      <t>カイチク</t>
    </rPh>
    <rPh sb="69" eb="71">
      <t>コウジ</t>
    </rPh>
    <rPh sb="72" eb="74">
      <t>ジッシ</t>
    </rPh>
    <rPh sb="81" eb="83">
      <t>カンキョ</t>
    </rPh>
    <rPh sb="84" eb="85">
      <t>フク</t>
    </rPh>
    <rPh sb="98" eb="100">
      <t>ケイカク</t>
    </rPh>
    <rPh sb="101" eb="102">
      <t>ナカ</t>
    </rPh>
    <rPh sb="104" eb="107">
      <t>ゲスイドウ</t>
    </rPh>
    <rPh sb="107" eb="109">
      <t>シセツ</t>
    </rPh>
    <rPh sb="110" eb="112">
      <t>カイチク</t>
    </rPh>
    <rPh sb="113" eb="115">
      <t>コウシン</t>
    </rPh>
    <rPh sb="116" eb="119">
      <t>コウリツテキ</t>
    </rPh>
    <rPh sb="120" eb="121">
      <t>オコナ</t>
    </rPh>
    <phoneticPr fontId="4"/>
  </si>
  <si>
    <t>　収益的収支比率、企業債残高対事業規模比率や経費回収率は、数値が悪化しているが、これは、平成３１年度から公共下水道事業へ地方公共企業法を適用するため、平成３０年度は打ち切り決算を行ったためである。
　しかしながら、ピークを迎えつつある企業債償還金の影響を資本費平準化債の活用によって、収支を調えている現状である。
　企業債残高対事業規模比率については、老朽化対策を講じながら未普及対策をするという中で、企業債を活用しているため高い状態であるが、投資に関してピークを迎えており、今後は企業債の残高が減少していくことに伴い改善していくと考えている。
　施設利用率については、台風等の大雨時に流入水量が増加した場合の放流水の水質を保全するため、現状で適正であると考えている。しかし、誤接続による雨水や地下水の汚水管への流入を防ぐために、今後も不明水の調査を行っていく。
　未接続の家庭等へ個別訪問等を実施し、ここ数年横ばい傾向である水洗化率の向上を図る。</t>
    <rPh sb="22" eb="24">
      <t>ケイヒ</t>
    </rPh>
    <rPh sb="24" eb="26">
      <t>カイシュウ</t>
    </rPh>
    <rPh sb="26" eb="27">
      <t>リツ</t>
    </rPh>
    <rPh sb="29" eb="31">
      <t>スウチ</t>
    </rPh>
    <rPh sb="32" eb="34">
      <t>アッカ</t>
    </rPh>
    <rPh sb="44" eb="46">
      <t>ヘイセイ</t>
    </rPh>
    <rPh sb="48" eb="50">
      <t>ネンド</t>
    </rPh>
    <rPh sb="52" eb="54">
      <t>コウキョウ</t>
    </rPh>
    <rPh sb="54" eb="57">
      <t>ゲスイドウ</t>
    </rPh>
    <rPh sb="57" eb="59">
      <t>ジギョウ</t>
    </rPh>
    <rPh sb="75" eb="77">
      <t>ヘイセイ</t>
    </rPh>
    <rPh sb="79" eb="81">
      <t>ネンド</t>
    </rPh>
    <rPh sb="89" eb="90">
      <t>オコナ</t>
    </rPh>
    <rPh sb="111" eb="112">
      <t>ムカ</t>
    </rPh>
    <rPh sb="117" eb="119">
      <t>キギョウ</t>
    </rPh>
    <rPh sb="119" eb="120">
      <t>サイ</t>
    </rPh>
    <rPh sb="120" eb="122">
      <t>ショウカン</t>
    </rPh>
    <rPh sb="122" eb="123">
      <t>キン</t>
    </rPh>
    <rPh sb="124" eb="126">
      <t>エイキョウ</t>
    </rPh>
    <rPh sb="127" eb="129">
      <t>シホン</t>
    </rPh>
    <rPh sb="129" eb="130">
      <t>ヒ</t>
    </rPh>
    <rPh sb="130" eb="133">
      <t>ヘイジュンカ</t>
    </rPh>
    <rPh sb="133" eb="134">
      <t>サイ</t>
    </rPh>
    <rPh sb="135" eb="137">
      <t>カツヨウ</t>
    </rPh>
    <rPh sb="142" eb="144">
      <t>シュウシ</t>
    </rPh>
    <rPh sb="150" eb="152">
      <t>ゲンジョウ</t>
    </rPh>
    <rPh sb="176" eb="179">
      <t>ロウキュウカ</t>
    </rPh>
    <rPh sb="179" eb="181">
      <t>タイサク</t>
    </rPh>
    <rPh sb="182" eb="183">
      <t>コウ</t>
    </rPh>
    <rPh sb="187" eb="190">
      <t>ミフキュウ</t>
    </rPh>
    <rPh sb="190" eb="192">
      <t>タイサク</t>
    </rPh>
    <rPh sb="222" eb="224">
      <t>トウシ</t>
    </rPh>
    <rPh sb="225" eb="226">
      <t>カン</t>
    </rPh>
    <rPh sb="232" eb="233">
      <t>ムカ</t>
    </rPh>
    <rPh sb="238" eb="240">
      <t>コンゴ</t>
    </rPh>
    <rPh sb="241" eb="243">
      <t>キギョウ</t>
    </rPh>
    <rPh sb="243" eb="244">
      <t>サイ</t>
    </rPh>
    <rPh sb="245" eb="247">
      <t>ザンダカ</t>
    </rPh>
    <rPh sb="248" eb="250">
      <t>ゲンショウ</t>
    </rPh>
    <rPh sb="257" eb="258">
      <t>トモナ</t>
    </rPh>
    <rPh sb="259" eb="261">
      <t>カイゼン</t>
    </rPh>
    <rPh sb="266" eb="267">
      <t>カンガ</t>
    </rPh>
    <rPh sb="274" eb="276">
      <t>シセツ</t>
    </rPh>
    <rPh sb="276" eb="278">
      <t>リヨウ</t>
    </rPh>
    <rPh sb="278" eb="279">
      <t>リツ</t>
    </rPh>
    <rPh sb="285" eb="287">
      <t>タイフウ</t>
    </rPh>
    <rPh sb="287" eb="288">
      <t>トウ</t>
    </rPh>
    <rPh sb="289" eb="291">
      <t>オオアメ</t>
    </rPh>
    <rPh sb="291" eb="292">
      <t>ジ</t>
    </rPh>
    <rPh sb="293" eb="295">
      <t>リュウニュウ</t>
    </rPh>
    <rPh sb="295" eb="297">
      <t>スイリョウ</t>
    </rPh>
    <rPh sb="298" eb="300">
      <t>ゾウカ</t>
    </rPh>
    <rPh sb="302" eb="303">
      <t>バ</t>
    </rPh>
    <rPh sb="303" eb="304">
      <t>ア</t>
    </rPh>
    <rPh sb="305" eb="307">
      <t>ホウリュウ</t>
    </rPh>
    <rPh sb="307" eb="308">
      <t>スイ</t>
    </rPh>
    <rPh sb="309" eb="311">
      <t>スイシツ</t>
    </rPh>
    <rPh sb="312" eb="314">
      <t>ホゼン</t>
    </rPh>
    <rPh sb="319" eb="321">
      <t>ゲンジョウ</t>
    </rPh>
    <rPh sb="322" eb="324">
      <t>テキセイ</t>
    </rPh>
    <rPh sb="328" eb="329">
      <t>カンガ</t>
    </rPh>
    <rPh sb="338" eb="339">
      <t>ゴ</t>
    </rPh>
    <rPh sb="339" eb="341">
      <t>セツゾク</t>
    </rPh>
    <rPh sb="344" eb="346">
      <t>ウスイ</t>
    </rPh>
    <rPh sb="347" eb="350">
      <t>チカスイ</t>
    </rPh>
    <rPh sb="351" eb="353">
      <t>オスイ</t>
    </rPh>
    <rPh sb="353" eb="354">
      <t>カン</t>
    </rPh>
    <rPh sb="356" eb="358">
      <t>リュウニュウ</t>
    </rPh>
    <rPh sb="359" eb="360">
      <t>フセ</t>
    </rPh>
    <rPh sb="365" eb="367">
      <t>コンゴ</t>
    </rPh>
    <rPh sb="368" eb="370">
      <t>フメイ</t>
    </rPh>
    <rPh sb="370" eb="371">
      <t>スイ</t>
    </rPh>
    <rPh sb="372" eb="374">
      <t>チョウサ</t>
    </rPh>
    <rPh sb="375" eb="376">
      <t>オコナ</t>
    </rPh>
    <rPh sb="383" eb="386">
      <t>ミセツゾク</t>
    </rPh>
    <rPh sb="387" eb="389">
      <t>カテイ</t>
    </rPh>
    <rPh sb="389" eb="390">
      <t>トウ</t>
    </rPh>
    <rPh sb="391" eb="393">
      <t>コベツ</t>
    </rPh>
    <rPh sb="393" eb="395">
      <t>ホウモン</t>
    </rPh>
    <rPh sb="395" eb="396">
      <t>トウ</t>
    </rPh>
    <rPh sb="397" eb="399">
      <t>ジッシ</t>
    </rPh>
    <rPh sb="403" eb="405">
      <t>スウネン</t>
    </rPh>
    <rPh sb="405" eb="406">
      <t>ヨコ</t>
    </rPh>
    <rPh sb="408" eb="410">
      <t>ケイコウ</t>
    </rPh>
    <rPh sb="418" eb="420">
      <t>コウジョウ</t>
    </rPh>
    <rPh sb="421" eb="42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</si>
</sst>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1F-4A43-9D85-BBDB68F5CC4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5D1F-4A43-9D85-BBDB68F5CC4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64.86</c:v>
                </c:pt>
                <c:pt idx="1">
                  <c:v>65.55</c:v>
                </c:pt>
                <c:pt idx="2">
                  <c:v>63.3</c:v>
                </c:pt>
                <c:pt idx="3">
                  <c:v>60.77</c:v>
                </c:pt>
                <c:pt idx="4">
                  <c:v>65.290000000000006</c:v>
                </c:pt>
              </c:numCache>
            </c:numRef>
          </c:val>
          <c:extLst>
            <c:ext xmlns:c16="http://schemas.microsoft.com/office/drawing/2014/chart" uri="{C3380CC4-5D6E-409C-BE32-E72D297353CC}">
              <c16:uniqueId val="{00000000-D71B-4DB0-8157-C68E974D0C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D71B-4DB0-8157-C68E974D0C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91.39</c:v>
                </c:pt>
                <c:pt idx="1">
                  <c:v>91.2</c:v>
                </c:pt>
                <c:pt idx="2">
                  <c:v>91.33</c:v>
                </c:pt>
                <c:pt idx="3">
                  <c:v>91.55</c:v>
                </c:pt>
                <c:pt idx="4">
                  <c:v>91.58</c:v>
                </c:pt>
              </c:numCache>
            </c:numRef>
          </c:val>
          <c:extLst>
            <c:ext xmlns:c16="http://schemas.microsoft.com/office/drawing/2014/chart" uri="{C3380CC4-5D6E-409C-BE32-E72D297353CC}">
              <c16:uniqueId val="{00000000-1357-423C-ACF9-F7C3F84645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1357-423C-ACF9-F7C3F84645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81.93</c:v>
                </c:pt>
                <c:pt idx="1">
                  <c:v>80.83</c:v>
                </c:pt>
                <c:pt idx="2">
                  <c:v>79.040000000000006</c:v>
                </c:pt>
                <c:pt idx="3">
                  <c:v>78.02</c:v>
                </c:pt>
                <c:pt idx="4">
                  <c:v>74.92</c:v>
                </c:pt>
              </c:numCache>
            </c:numRef>
          </c:val>
          <c:extLst>
            <c:ext xmlns:c16="http://schemas.microsoft.com/office/drawing/2014/chart" uri="{C3380CC4-5D6E-409C-BE32-E72D297353CC}">
              <c16:uniqueId val="{00000000-16E7-4737-87C4-15DB5ECBCA5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E7-4737-87C4-15DB5ECBCA5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67-4C45-A9A2-201FCD9AEA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7-4C45-A9A2-201FCD9AEA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D7-439A-8FEC-DC8D179F45F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D7-439A-8FEC-DC8D179F45F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8C-43FA-963C-0D8E6D7837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8C-43FA-963C-0D8E6D7837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2-47FF-A5FA-313EB2F80F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2-47FF-A5FA-313EB2F80F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1710.68</c:v>
                </c:pt>
                <c:pt idx="1">
                  <c:v>1891.31</c:v>
                </c:pt>
                <c:pt idx="2">
                  <c:v>2519.7199999999998</c:v>
                </c:pt>
                <c:pt idx="3">
                  <c:v>2475.87</c:v>
                </c:pt>
                <c:pt idx="4">
                  <c:v>2655.61</c:v>
                </c:pt>
              </c:numCache>
            </c:numRef>
          </c:val>
          <c:extLst>
            <c:ext xmlns:c16="http://schemas.microsoft.com/office/drawing/2014/chart" uri="{C3380CC4-5D6E-409C-BE32-E72D297353CC}">
              <c16:uniqueId val="{00000000-9AA2-460B-9E28-1AB7C9A9BCA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9AA2-460B-9E28-1AB7C9A9BCA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97.21</c:v>
                </c:pt>
                <c:pt idx="1">
                  <c:v>97.06</c:v>
                </c:pt>
                <c:pt idx="2">
                  <c:v>96.84</c:v>
                </c:pt>
                <c:pt idx="3">
                  <c:v>96.74</c:v>
                </c:pt>
                <c:pt idx="4">
                  <c:v>88.6</c:v>
                </c:pt>
              </c:numCache>
            </c:numRef>
          </c:val>
          <c:extLst>
            <c:ext xmlns:c16="http://schemas.microsoft.com/office/drawing/2014/chart" uri="{C3380CC4-5D6E-409C-BE32-E72D297353CC}">
              <c16:uniqueId val="{00000000-F6DD-4F8A-BC66-E0794E46D68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F6DD-4F8A-BC66-E0794E46D68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162</c:v>
                </c:pt>
                <c:pt idx="1">
                  <c:v>162</c:v>
                </c:pt>
                <c:pt idx="2">
                  <c:v>162</c:v>
                </c:pt>
                <c:pt idx="3">
                  <c:v>162</c:v>
                </c:pt>
                <c:pt idx="4">
                  <c:v>162</c:v>
                </c:pt>
              </c:numCache>
            </c:numRef>
          </c:val>
          <c:extLst>
            <c:ext xmlns:c16="http://schemas.microsoft.com/office/drawing/2014/chart" uri="{C3380CC4-5D6E-409C-BE32-E72D297353CC}">
              <c16:uniqueId val="{00000000-6396-4950-AC22-920E0CA8FF5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6396-4950-AC22-920E0CA8FF5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新居浜市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119893</v>
      </c>
      <c r="AM8" s="50"/>
      <c r="AN8" s="50"/>
      <c r="AO8" s="50"/>
      <c r="AP8" s="50"/>
      <c r="AQ8" s="50"/>
      <c r="AR8" s="50"/>
      <c r="AS8" s="50"/>
      <c r="AT8" s="45">
        <f>データ!T6</f>
        <v>234.5</v>
      </c>
      <c r="AU8" s="45"/>
      <c r="AV8" s="45"/>
      <c r="AW8" s="45"/>
      <c r="AX8" s="45"/>
      <c r="AY8" s="45"/>
      <c r="AZ8" s="45"/>
      <c r="BA8" s="45"/>
      <c r="BB8" s="45">
        <f>データ!U6</f>
        <v>511.27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63.17</v>
      </c>
      <c r="Q10" s="45"/>
      <c r="R10" s="45"/>
      <c r="S10" s="45"/>
      <c r="T10" s="45"/>
      <c r="U10" s="45"/>
      <c r="V10" s="45"/>
      <c r="W10" s="45">
        <f>データ!Q6</f>
        <v>70.95</v>
      </c>
      <c r="X10" s="45"/>
      <c r="Y10" s="45"/>
      <c r="Z10" s="45"/>
      <c r="AA10" s="45"/>
      <c r="AB10" s="45"/>
      <c r="AC10" s="45"/>
      <c r="AD10" s="50">
        <f>データ!R6</f>
        <v>2430</v>
      </c>
      <c r="AE10" s="50"/>
      <c r="AF10" s="50"/>
      <c r="AG10" s="50"/>
      <c r="AH10" s="50"/>
      <c r="AI10" s="50"/>
      <c r="AJ10" s="50"/>
      <c r="AK10" s="2"/>
      <c r="AL10" s="50">
        <f>データ!V6</f>
        <v>75349</v>
      </c>
      <c r="AM10" s="50"/>
      <c r="AN10" s="50"/>
      <c r="AO10" s="50"/>
      <c r="AP10" s="50"/>
      <c r="AQ10" s="50"/>
      <c r="AR10" s="50"/>
      <c r="AS10" s="50"/>
      <c r="AT10" s="45">
        <f>データ!W6</f>
        <v>20.41</v>
      </c>
      <c r="AU10" s="45"/>
      <c r="AV10" s="45"/>
      <c r="AW10" s="45"/>
      <c r="AX10" s="45"/>
      <c r="AY10" s="45"/>
      <c r="AZ10" s="45"/>
      <c r="BA10" s="45"/>
      <c r="BB10" s="45">
        <f>データ!X6</f>
        <v>3691.77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BDsUnn44IA9CUgmJZSL5/tDNz5sY1CAR4swq1eckFlpFd2WF8xWFzA0rkkKiOsv0jATFz96ngIQOwZvUAe79/A==" saltValue="noDRyy16/c6X1h2sS9a9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382051</v>
      </c>
      <c r="D6" s="33">
        <f t="shared" si="3"/>
        <v>47</v>
      </c>
      <c r="E6" s="33">
        <f t="shared" si="3"/>
        <v>17</v>
      </c>
      <c r="F6" s="33">
        <f t="shared" si="3"/>
        <v>1</v>
      </c>
      <c r="G6" s="33">
        <f t="shared" si="3"/>
        <v>0</v>
      </c>
      <c r="H6" s="33" t="str">
        <f t="shared" si="3"/>
        <v>愛媛県　新居浜市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63.17</v>
      </c>
      <c r="Q6" s="34">
        <f t="shared" si="3"/>
        <v>70.95</v>
      </c>
      <c r="R6" s="34">
        <f t="shared" si="3"/>
        <v>2430</v>
      </c>
      <c r="S6" s="34">
        <f t="shared" si="3"/>
        <v>119893</v>
      </c>
      <c r="T6" s="34">
        <f t="shared" si="3"/>
        <v>234.5</v>
      </c>
      <c r="U6" s="34">
        <f t="shared" si="3"/>
        <v>511.27</v>
      </c>
      <c r="V6" s="34">
        <f t="shared" si="3"/>
        <v>75349</v>
      </c>
      <c r="W6" s="34">
        <f t="shared" si="3"/>
        <v>20.41</v>
      </c>
      <c r="X6" s="34">
        <f t="shared" si="3"/>
        <v>3691.77</v>
      </c>
      <c r="Y6" s="35">
        <f>IF(Y7="",NA(),Y7)</f>
        <v>81.93</v>
      </c>
      <c r="Z6" s="35">
        <f t="shared" ref="Z6:AH6" si="4">IF(Z7="",NA(),Z7)</f>
        <v>80.83</v>
      </c>
      <c r="AA6" s="35">
        <f t="shared" si="4"/>
        <v>79.040000000000006</v>
      </c>
      <c r="AB6" s="35">
        <f t="shared" si="4"/>
        <v>78.02</v>
      </c>
      <c r="AC6" s="35">
        <f t="shared" si="4"/>
        <v>74.92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1710.68</v>
      </c>
      <c r="BG6" s="35">
        <f t="shared" ref="BG6:BO6" si="7">IF(BG7="",NA(),BG7)</f>
        <v>1891.31</v>
      </c>
      <c r="BH6" s="35">
        <f t="shared" si="7"/>
        <v>2519.7199999999998</v>
      </c>
      <c r="BI6" s="35">
        <f t="shared" si="7"/>
        <v>2475.87</v>
      </c>
      <c r="BJ6" s="35">
        <f t="shared" si="7"/>
        <v>2655.61</v>
      </c>
      <c r="BK6" s="35">
        <f t="shared" si="7"/>
        <v>854.16</v>
      </c>
      <c r="BL6" s="35">
        <f t="shared" si="7"/>
        <v>848.31</v>
      </c>
      <c r="BM6" s="35">
        <f t="shared" si="7"/>
        <v>774.99</v>
      </c>
      <c r="BN6" s="35">
        <f t="shared" si="7"/>
        <v>799.41</v>
      </c>
      <c r="BO6" s="35">
        <f t="shared" si="7"/>
        <v>820.36</v>
      </c>
      <c r="BP6" s="34" t="str">
        <f>IF(BP7="","",IF(BP7="-","【-】","【"&amp;SUBSTITUTE(TEXT(BP7,"#,##0.00"),"-","△")&amp;"】"))</f>
        <v>【682.78】</v>
      </c>
      <c r="BQ6" s="35">
        <f>IF(BQ7="",NA(),BQ7)</f>
        <v>97.21</v>
      </c>
      <c r="BR6" s="35">
        <f t="shared" ref="BR6:BZ6" si="8">IF(BR7="",NA(),BR7)</f>
        <v>97.06</v>
      </c>
      <c r="BS6" s="35">
        <f t="shared" si="8"/>
        <v>96.84</v>
      </c>
      <c r="BT6" s="35">
        <f t="shared" si="8"/>
        <v>96.74</v>
      </c>
      <c r="BU6" s="35">
        <f t="shared" si="8"/>
        <v>88.6</v>
      </c>
      <c r="BV6" s="35">
        <f t="shared" si="8"/>
        <v>93.13</v>
      </c>
      <c r="BW6" s="35">
        <f t="shared" si="8"/>
        <v>94.38</v>
      </c>
      <c r="BX6" s="35">
        <f t="shared" si="8"/>
        <v>96.57</v>
      </c>
      <c r="BY6" s="35">
        <f t="shared" si="8"/>
        <v>96.54</v>
      </c>
      <c r="BZ6" s="35">
        <f t="shared" si="8"/>
        <v>95.4</v>
      </c>
      <c r="CA6" s="34" t="str">
        <f>IF(CA7="","",IF(CA7="-","【-】","【"&amp;SUBSTITUTE(TEXT(CA7,"#,##0.00"),"-","△")&amp;"】"))</f>
        <v>【100.91】</v>
      </c>
      <c r="CB6" s="35">
        <f>IF(CB7="",NA(),CB7)</f>
        <v>162</v>
      </c>
      <c r="CC6" s="35">
        <f t="shared" ref="CC6:CK6" si="9">IF(CC7="",NA(),CC7)</f>
        <v>162</v>
      </c>
      <c r="CD6" s="35">
        <f t="shared" si="9"/>
        <v>162</v>
      </c>
      <c r="CE6" s="35">
        <f t="shared" si="9"/>
        <v>162</v>
      </c>
      <c r="CF6" s="35">
        <f t="shared" si="9"/>
        <v>162</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64.86</v>
      </c>
      <c r="CN6" s="35">
        <f t="shared" ref="CN6:CV6" si="10">IF(CN7="",NA(),CN7)</f>
        <v>65.55</v>
      </c>
      <c r="CO6" s="35">
        <f t="shared" si="10"/>
        <v>63.3</v>
      </c>
      <c r="CP6" s="35">
        <f t="shared" si="10"/>
        <v>60.77</v>
      </c>
      <c r="CQ6" s="35">
        <f t="shared" si="10"/>
        <v>65.290000000000006</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91.39</v>
      </c>
      <c r="CY6" s="35">
        <f t="shared" ref="CY6:DG6" si="11">IF(CY7="",NA(),CY7)</f>
        <v>91.2</v>
      </c>
      <c r="CZ6" s="35">
        <f t="shared" si="11"/>
        <v>91.33</v>
      </c>
      <c r="DA6" s="35">
        <f t="shared" si="11"/>
        <v>91.55</v>
      </c>
      <c r="DB6" s="35">
        <f t="shared" si="11"/>
        <v>91.58</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382051</v>
      </c>
      <c r="D7" s="37">
        <v>47</v>
      </c>
      <c r="E7" s="37">
        <v>17</v>
      </c>
      <c r="F7" s="37">
        <v>1</v>
      </c>
      <c r="G7" s="37">
        <v>0</v>
      </c>
      <c r="H7" s="37" t="s">
        <v>97</v>
      </c>
      <c r="I7" s="37" t="s">
        <v>98</v>
      </c>
      <c r="J7" s="37" t="s">
        <v>99</v>
      </c>
      <c r="K7" s="37" t="s">
        <v>100</v>
      </c>
      <c r="L7" s="37" t="s">
        <v>101</v>
      </c>
      <c r="M7" s="37" t="s">
        <v>102</v>
      </c>
      <c r="N7" s="38" t="s">
        <v>103</v>
      </c>
      <c r="O7" s="38" t="s">
        <v>104</v>
      </c>
      <c r="P7" s="38">
        <v>63.17</v>
      </c>
      <c r="Q7" s="38">
        <v>70.95</v>
      </c>
      <c r="R7" s="38">
        <v>2430</v>
      </c>
      <c r="S7" s="38">
        <v>119893</v>
      </c>
      <c r="T7" s="38">
        <v>234.5</v>
      </c>
      <c r="U7" s="38">
        <v>511.27</v>
      </c>
      <c r="V7" s="38">
        <v>75349</v>
      </c>
      <c r="W7" s="38">
        <v>20.41</v>
      </c>
      <c r="X7" s="38">
        <v>3691.77</v>
      </c>
      <c r="Y7" s="38">
        <v>81.93</v>
      </c>
      <c r="Z7" s="38">
        <v>80.83</v>
      </c>
      <c r="AA7" s="38">
        <v>79.040000000000006</v>
      </c>
      <c r="AB7" s="38">
        <v>78.02</v>
      </c>
      <c r="AC7" s="38">
        <v>74.92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1710.68</v>
      </c>
      <c r="BG7" s="38">
        <v>1891.31</v>
      </c>
      <c r="BH7" s="38">
        <v>2519.7199999999998</v>
      </c>
      <c r="BI7" s="38">
        <v>2475.87</v>
      </c>
      <c r="BJ7" s="38">
        <v>2655.61</v>
      </c>
      <c r="BK7" s="38">
        <v>854.16</v>
      </c>
      <c r="BL7" s="38">
        <v>848.31</v>
      </c>
      <c r="BM7" s="38">
        <v>774.99</v>
      </c>
      <c r="BN7" s="38">
        <v>799.41</v>
      </c>
      <c r="BO7" s="38">
        <v>820.36</v>
      </c>
      <c r="BP7" s="38">
        <v>682.78</v>
      </c>
      <c r="BQ7" s="38">
        <v>97.21</v>
      </c>
      <c r="BR7" s="38">
        <v>97.06</v>
      </c>
      <c r="BS7" s="38">
        <v>96.84</v>
      </c>
      <c r="BT7" s="38">
        <v>96.74</v>
      </c>
      <c r="BU7" s="38">
        <v>88.6</v>
      </c>
      <c r="BV7" s="38">
        <v>93.13</v>
      </c>
      <c r="BW7" s="38">
        <v>94.38</v>
      </c>
      <c r="BX7" s="38">
        <v>96.57</v>
      </c>
      <c r="BY7" s="38">
        <v>96.54</v>
      </c>
      <c r="BZ7" s="38">
        <v>95.4</v>
      </c>
      <c r="CA7" s="38">
        <v>100.91</v>
      </c>
      <c r="CB7" s="38">
        <v>162</v>
      </c>
      <c r="CC7" s="38">
        <v>162</v>
      </c>
      <c r="CD7" s="38">
        <v>162</v>
      </c>
      <c r="CE7" s="38">
        <v>162</v>
      </c>
      <c r="CF7" s="38">
        <v>162</v>
      </c>
      <c r="CG7" s="38">
        <v>167.97</v>
      </c>
      <c r="CH7" s="38">
        <v>165.45</v>
      </c>
      <c r="CI7" s="38">
        <v>161.54</v>
      </c>
      <c r="CJ7" s="38">
        <v>162.81</v>
      </c>
      <c r="CK7" s="38">
        <v>163.19999999999999</v>
      </c>
      <c r="CL7" s="38">
        <v>136.86000000000001</v>
      </c>
      <c r="CM7" s="38">
        <v>64.86</v>
      </c>
      <c r="CN7" s="38">
        <v>65.55</v>
      </c>
      <c r="CO7" s="38">
        <v>63.3</v>
      </c>
      <c r="CP7" s="38">
        <v>60.77</v>
      </c>
      <c r="CQ7" s="38">
        <v>65.290000000000006</v>
      </c>
      <c r="CR7" s="38">
        <v>64.87</v>
      </c>
      <c r="CS7" s="38">
        <v>65.62</v>
      </c>
      <c r="CT7" s="38">
        <v>64.67</v>
      </c>
      <c r="CU7" s="38">
        <v>64.959999999999994</v>
      </c>
      <c r="CV7" s="38">
        <v>65.040000000000006</v>
      </c>
      <c r="CW7" s="38">
        <v>58.98</v>
      </c>
      <c r="CX7" s="38">
        <v>91.39</v>
      </c>
      <c r="CY7" s="38">
        <v>91.2</v>
      </c>
      <c r="CZ7" s="38">
        <v>91.33</v>
      </c>
      <c r="DA7" s="38">
        <v>91.55</v>
      </c>
      <c r="DB7" s="38">
        <v>91.58</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2020-02-10T04:27:44Z</cp:lastPrinted>
  <dcterms:created xsi:type="dcterms:W3CDTF">2019-12-05T05:07:13Z</dcterms:created>
  <dcterms:modified xsi:type="dcterms:W3CDTF">2020-02-14T04:17:41Z</dcterms:modified>
  <cp:category/>
</cp:coreProperties>
</file>