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5 新居浜市\"/>
    </mc:Choice>
  </mc:AlternateContent>
  <workbookProtection workbookAlgorithmName="SHA-512" workbookHashValue="TWaOxen2hfSHMWtNB7fZ8zMpOU4lL9rxk8DjtcFLICTt4N7ajkh6J0AVUCLO0/FKMcN93xefj/3JrRR0T8WoDQ==" workbookSaltValue="jh/kUWoe7lljxf5C4sM+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<sst xmlns="http://schemas.openxmlformats.org/spreadsheetml/2006/main" count="220" uniqueCount="107">
  <si>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</si>
  <si>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</si>
  <si>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</si>
  <si>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</si>
  <si>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</si>
  <si>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</si>
  <si>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</si>
  <si>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</si>
  <si>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</si>
  <si>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</si>
  <si>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</si>
  <si>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</si>
  <si>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</si>
  <si>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</si>
  <si>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</si>
  <si>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</si>
  <si>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</si>
  <si>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</si>
  <si>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</si>
  <si>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</si>
  <si>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</si>
  <si>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</si>
  <si>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</si>
  <si>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</si>
  <si>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</si>
  <si>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</si>
  <si>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</si>
  <si>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</si>
  <si>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</si>
  <si>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</si>
  <si>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</si>
  <si>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</si>
  <si>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</si>
  <si>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</si>
  <si>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</si>
  <si>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</si>
  <si>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</si>
  <si>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</si>
  <si>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</si>
  <si>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</si>
  <si>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</si>
  <si>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</si>
  <si>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</si>
  <si>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</si>
  <si>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</si>
  <si>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</si>
  <si>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</si>
  <si>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</si>
  <si>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</si>
  <si>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</si>
  <si>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</si>
  <si>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</si>
  <si>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</si>
  <si>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</si>
  <si>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</si>
  <si>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</si>
  <si>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</si>
  <si>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</si>
  <si>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</si>
  <si>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</si>
  <si>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</si>
  <si>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</si>
  <si>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</si>
  <si>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</si>
  <si>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</si>
  <si>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</si>
  <si>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</si>
  <si>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</si>
  <si>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</si>
  <si>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</si>
  <si>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</si>
  <si>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</si>
  <si>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</si>
  <si>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</si>
  <si>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</si>
  <si>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</si>
  <si>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</si>
  <si>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</si>
  <si>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</si>
  <si>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</si>
  <si>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</si>
  <si>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</si>
  <si>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</si>
  <si>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</si>
  <si>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</si>
  <si>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</si>
  <si>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</si>
  <si>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</si>
  <si>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</si>
  <si>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</si>
  <si>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</si>
  <si>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</si>
  <si>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</si>
  <si>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</si>
  <si>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</si>
  <si>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</si>
  <si>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</si>
  <si>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</si>
  <si>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</si>
  <si>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</si>
  <si>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</si>
  <si>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</si>
  <si>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</si>
  <si>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</si>
  <si>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新居浜市の水道事業会計については、平成９年の料金改定以来22年連続して純利益を計上している。
　しかしながら、人口減少及び節水型機器の普及などから、水需要は減少傾向が続き、将来的にも水道料金収入の大幅な増加は見込めない。
　それに加え、今後発生の恐れがあるとされている南海沖巨大地震に備えるための耐震対策や老朽化に伴う施設の整備・更新を行う必要があるが、企業債残高が全国平均より高くなっていることから、企業債に依存しない施設整備を行っていく必要があり、水道事業の基盤強化のためには、近い将来、料金改定が必須と考えられる。
　新居浜市の水道料金については、愛媛県内においても低料金であるが、事業全般にわたり一層の効率化を図り、平成30年度に策定した新居浜市水道事業経営戦略に基づき、経営基盤の強化を進め、持続可能な水道事業の経営に取り組んでいく。</t>
    <rPh sb="56" eb="58">
      <t>ジンコウ</t>
    </rPh>
    <rPh sb="58" eb="60">
      <t>ゲンショウ</t>
    </rPh>
    <rPh sb="60" eb="61">
      <t>オヨ</t>
    </rPh>
    <rPh sb="213" eb="215">
      <t>セイビ</t>
    </rPh>
    <rPh sb="221" eb="223">
      <t>ヒツヨウ</t>
    </rPh>
    <rPh sb="227" eb="229">
      <t>スイドウ</t>
    </rPh>
    <rPh sb="229" eb="231">
      <t>ジギョウ</t>
    </rPh>
    <rPh sb="232" eb="234">
      <t>キバン</t>
    </rPh>
    <rPh sb="234" eb="236">
      <t>キョウカ</t>
    </rPh>
    <rPh sb="313" eb="315">
      <t>ヘイセイ</t>
    </rPh>
    <rPh sb="317" eb="318">
      <t>ネン</t>
    </rPh>
    <rPh sb="318" eb="319">
      <t>ド</t>
    </rPh>
    <rPh sb="320" eb="322">
      <t>サクテイ</t>
    </rPh>
    <rPh sb="324" eb="328">
      <t>ニイハマシ</t>
    </rPh>
    <rPh sb="328" eb="330">
      <t>スイドウ</t>
    </rPh>
    <rPh sb="330" eb="332">
      <t>ジギョウ</t>
    </rPh>
    <rPh sb="332" eb="334">
      <t>ケイエイ</t>
    </rPh>
    <rPh sb="334" eb="336">
      <t>センリャク</t>
    </rPh>
    <rPh sb="337" eb="338">
      <t>モト</t>
    </rPh>
    <rPh sb="349" eb="350">
      <t>スス</t>
    </rPh>
    <phoneticPr fontId="4"/>
  </si>
  <si>
    <t>　管路の経年化率は、大量に布設していた時期の管が耐用年数を超えて加算されていることにより、増加傾向にある。アセットマネジメントに基づき策定を行った経営戦略の投資財政計画により、老朽化対策や耐震対策による施設の更新等を進めて行くとともに、更新後の性能（口径・能力等）の合理化・ダウンサイジングなどを検討し、計画的に整備を行っていく。</t>
    <rPh sb="64" eb="65">
      <t>モト</t>
    </rPh>
    <rPh sb="67" eb="69">
      <t>サクテイ</t>
    </rPh>
    <rPh sb="70" eb="71">
      <t>オコナ</t>
    </rPh>
    <rPh sb="73" eb="75">
      <t>ケイエイ</t>
    </rPh>
    <rPh sb="75" eb="77">
      <t>センリャク</t>
    </rPh>
    <rPh sb="78" eb="80">
      <t>トウシ</t>
    </rPh>
    <rPh sb="80" eb="82">
      <t>ザイセイ</t>
    </rPh>
    <rPh sb="82" eb="84">
      <t>ケイカク</t>
    </rPh>
    <rPh sb="101" eb="103">
      <t>シセツ</t>
    </rPh>
    <rPh sb="104" eb="106">
      <t>コウシン</t>
    </rPh>
    <rPh sb="106" eb="107">
      <t>トウ</t>
    </rPh>
    <rPh sb="108" eb="109">
      <t>スス</t>
    </rPh>
    <rPh sb="111" eb="112">
      <t>イ</t>
    </rPh>
    <phoneticPr fontId="4"/>
  </si>
  <si>
    <t>　新居浜市の水道事業については、黒字決算を維持している。しかし、将来発生の恐れがある南海沖巨大地震などの耐震対策として、配水管路の２重化や基幹管路の効率的な布設替えを実施しているが、老朽化した管路の更新や水道施設の建て替えには多額の建設事業費が必要なこと、また今後も人口減少が続き有収水量が減少することが予想されることから、コスト削減だけでは対応できないと考えられる。安心・安全な水の安定供給を継続して行うため、平成30年度に策定した経営戦略に基づき、水道事業の基盤強化に取り組んで行きたい。</t>
    <rPh sb="130" eb="132">
      <t>コンゴ</t>
    </rPh>
    <rPh sb="140" eb="142">
      <t>ユウシュウ</t>
    </rPh>
    <rPh sb="142" eb="144">
      <t>スイリョウ</t>
    </rPh>
    <rPh sb="145" eb="147">
      <t>ゲンショウ</t>
    </rPh>
    <rPh sb="206" eb="208">
      <t>ヘイセイ</t>
    </rPh>
    <rPh sb="210" eb="212">
      <t>ネンド</t>
    </rPh>
    <rPh sb="213" eb="215">
      <t>サクテイ</t>
    </rPh>
    <rPh sb="222" eb="22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</si>
</sst>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1.35</c:v>
                </c:pt>
                <c:pt idx="1">
                  <c:v>1.56</c:v>
                </c:pt>
                <c:pt idx="2">
                  <c:v>1.28</c:v>
                </c:pt>
                <c:pt idx="3">
                  <c:v>1.61</c:v>
                </c:pt>
                <c:pt idx="4">
                  <c:v>1.65</c:v>
                </c:pt>
              </c:numCache>
            </c:numRef>
          </c:val>
          <c:extLst>
            <c:ext xmlns:c16="http://schemas.microsoft.com/office/drawing/2014/chart" uri="{C3380CC4-5D6E-409C-BE32-E72D297353CC}">
              <c16:uniqueId val="{00000000-0091-47DE-AC33-67AE75B5E3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0091-47DE-AC33-67AE75B5E3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71.739999999999995</c:v>
                </c:pt>
                <c:pt idx="1">
                  <c:v>71.3</c:v>
                </c:pt>
                <c:pt idx="2">
                  <c:v>70.92</c:v>
                </c:pt>
                <c:pt idx="3">
                  <c:v>70.349999999999994</c:v>
                </c:pt>
                <c:pt idx="4">
                  <c:v>69.010000000000005</c:v>
                </c:pt>
              </c:numCache>
            </c:numRef>
          </c:val>
          <c:extLst>
            <c:ext xmlns:c16="http://schemas.microsoft.com/office/drawing/2014/chart" uri="{C3380CC4-5D6E-409C-BE32-E72D297353CC}">
              <c16:uniqueId val="{00000000-0AEA-4983-A31A-78E9C9DD2FF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0AEA-4983-A31A-78E9C9DD2FF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93.49</c:v>
                </c:pt>
                <c:pt idx="1">
                  <c:v>93.17</c:v>
                </c:pt>
                <c:pt idx="2">
                  <c:v>93.54</c:v>
                </c:pt>
                <c:pt idx="3">
                  <c:v>93.19</c:v>
                </c:pt>
                <c:pt idx="4">
                  <c:v>93.73</c:v>
                </c:pt>
              </c:numCache>
            </c:numRef>
          </c:val>
          <c:extLst>
            <c:ext xmlns:c16="http://schemas.microsoft.com/office/drawing/2014/chart" uri="{C3380CC4-5D6E-409C-BE32-E72D297353CC}">
              <c16:uniqueId val="{00000000-4133-4B56-9BC9-5DE7CD2E38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4133-4B56-9BC9-5DE7CD2E38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124.56</c:v>
                </c:pt>
                <c:pt idx="1">
                  <c:v>123.76</c:v>
                </c:pt>
                <c:pt idx="2">
                  <c:v>116.71</c:v>
                </c:pt>
                <c:pt idx="3">
                  <c:v>115.63</c:v>
                </c:pt>
                <c:pt idx="4">
                  <c:v>115.07</c:v>
                </c:pt>
              </c:numCache>
            </c:numRef>
          </c:val>
          <c:extLst>
            <c:ext xmlns:c16="http://schemas.microsoft.com/office/drawing/2014/chart" uri="{C3380CC4-5D6E-409C-BE32-E72D297353CC}">
              <c16:uniqueId val="{00000000-EC36-4D34-A6B4-775BF18CFD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EC36-4D34-A6B4-775BF18CFD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45.87</c:v>
                </c:pt>
                <c:pt idx="1">
                  <c:v>45.15</c:v>
                </c:pt>
                <c:pt idx="2">
                  <c:v>46.15</c:v>
                </c:pt>
                <c:pt idx="3">
                  <c:v>46.78</c:v>
                </c:pt>
                <c:pt idx="4">
                  <c:v>47.45</c:v>
                </c:pt>
              </c:numCache>
            </c:numRef>
          </c:val>
          <c:extLst>
            <c:ext xmlns:c16="http://schemas.microsoft.com/office/drawing/2014/chart" uri="{C3380CC4-5D6E-409C-BE32-E72D297353CC}">
              <c16:uniqueId val="{00000000-3ED2-42E2-AC6D-6AC9AEA5FF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3ED2-42E2-AC6D-6AC9AEA5FF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1.44</c:v>
                </c:pt>
                <c:pt idx="1">
                  <c:v>15.65</c:v>
                </c:pt>
                <c:pt idx="2">
                  <c:v>20.37</c:v>
                </c:pt>
                <c:pt idx="3">
                  <c:v>20.2</c:v>
                </c:pt>
                <c:pt idx="4">
                  <c:v>21.22</c:v>
                </c:pt>
              </c:numCache>
            </c:numRef>
          </c:val>
          <c:extLst>
            <c:ext xmlns:c16="http://schemas.microsoft.com/office/drawing/2014/chart" uri="{C3380CC4-5D6E-409C-BE32-E72D297353CC}">
              <c16:uniqueId val="{00000000-A51A-4300-A761-9D7D54F0847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A51A-4300-A761-9D7D54F0847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C5-4623-93F1-94387030F1D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1AC5-4623-93F1-94387030F1D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217.33</c:v>
                </c:pt>
                <c:pt idx="1">
                  <c:v>246.3</c:v>
                </c:pt>
                <c:pt idx="2">
                  <c:v>283.72000000000003</c:v>
                </c:pt>
                <c:pt idx="3">
                  <c:v>281.76</c:v>
                </c:pt>
                <c:pt idx="4">
                  <c:v>309.60000000000002</c:v>
                </c:pt>
              </c:numCache>
            </c:numRef>
          </c:val>
          <c:extLst>
            <c:ext xmlns:c16="http://schemas.microsoft.com/office/drawing/2014/chart" uri="{C3380CC4-5D6E-409C-BE32-E72D297353CC}">
              <c16:uniqueId val="{00000000-7FE4-4ABC-971B-4AFBD2D224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7FE4-4ABC-971B-4AFBD2D224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333.89</c:v>
                </c:pt>
                <c:pt idx="1">
                  <c:v>327.91</c:v>
                </c:pt>
                <c:pt idx="2">
                  <c:v>338.9</c:v>
                </c:pt>
                <c:pt idx="3">
                  <c:v>391.81</c:v>
                </c:pt>
                <c:pt idx="4">
                  <c:v>405.75</c:v>
                </c:pt>
              </c:numCache>
            </c:numRef>
          </c:val>
          <c:extLst>
            <c:ext xmlns:c16="http://schemas.microsoft.com/office/drawing/2014/chart" uri="{C3380CC4-5D6E-409C-BE32-E72D297353CC}">
              <c16:uniqueId val="{00000000-CC1D-4151-991B-9C806174D8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CC1D-4151-991B-9C806174D8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112.37</c:v>
                </c:pt>
                <c:pt idx="1">
                  <c:v>114.44</c:v>
                </c:pt>
                <c:pt idx="2">
                  <c:v>108.91</c:v>
                </c:pt>
                <c:pt idx="3">
                  <c:v>107.42</c:v>
                </c:pt>
                <c:pt idx="4">
                  <c:v>104.8</c:v>
                </c:pt>
              </c:numCache>
            </c:numRef>
          </c:val>
          <c:extLst>
            <c:ext xmlns:c16="http://schemas.microsoft.com/office/drawing/2014/chart" uri="{C3380CC4-5D6E-409C-BE32-E72D297353CC}">
              <c16:uniqueId val="{00000000-446D-4D43-AFC3-BA605FAF23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446D-4D43-AFC3-BA605FAF23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99.52</c:v>
                </c:pt>
                <c:pt idx="1">
                  <c:v>97.49</c:v>
                </c:pt>
                <c:pt idx="2">
                  <c:v>102.48</c:v>
                </c:pt>
                <c:pt idx="3">
                  <c:v>104.11</c:v>
                </c:pt>
                <c:pt idx="4">
                  <c:v>106.95</c:v>
                </c:pt>
              </c:numCache>
            </c:numRef>
          </c:val>
          <c:extLst>
            <c:ext xmlns:c16="http://schemas.microsoft.com/office/drawing/2014/chart" uri="{C3380CC4-5D6E-409C-BE32-E72D297353CC}">
              <c16:uniqueId val="{00000000-48CC-4249-AE5C-9928F353BE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48CC-4249-AE5C-9928F353BE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新居浜市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59" t="str">
        <f>データ!$M$6</f>
        <v>非設置</v>
      </c>
      <c r="AE8" s="59"/>
      <c r="AF8" s="59"/>
      <c r="AG8" s="59"/>
      <c r="AH8" s="59"/>
      <c r="AI8" s="59"/>
      <c r="AJ8" s="59"/>
      <c r="AK8" s="4"/>
      <c r="AL8" s="60">
        <f>データ!$R$6</f>
        <v>119893</v>
      </c>
      <c r="AM8" s="60"/>
      <c r="AN8" s="60"/>
      <c r="AO8" s="60"/>
      <c r="AP8" s="60"/>
      <c r="AQ8" s="60"/>
      <c r="AR8" s="60"/>
      <c r="AS8" s="60"/>
      <c r="AT8" s="51">
        <f>データ!$S$6</f>
        <v>234.5</v>
      </c>
      <c r="AU8" s="52"/>
      <c r="AV8" s="52"/>
      <c r="AW8" s="52"/>
      <c r="AX8" s="52"/>
      <c r="AY8" s="52"/>
      <c r="AZ8" s="52"/>
      <c r="BA8" s="52"/>
      <c r="BB8" s="53">
        <f>データ!$T$6</f>
        <v>511.27</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63.56</v>
      </c>
      <c r="J10" s="52"/>
      <c r="K10" s="52"/>
      <c r="L10" s="52"/>
      <c r="M10" s="52"/>
      <c r="N10" s="52"/>
      <c r="O10" s="63"/>
      <c r="P10" s="53">
        <f>データ!$P$6</f>
        <v>95.98</v>
      </c>
      <c r="Q10" s="53"/>
      <c r="R10" s="53"/>
      <c r="S10" s="53"/>
      <c r="T10" s="53"/>
      <c r="U10" s="53"/>
      <c r="V10" s="53"/>
      <c r="W10" s="60">
        <f>データ!$Q$6</f>
        <v>1981</v>
      </c>
      <c r="X10" s="60"/>
      <c r="Y10" s="60"/>
      <c r="Z10" s="60"/>
      <c r="AA10" s="60"/>
      <c r="AB10" s="60"/>
      <c r="AC10" s="60"/>
      <c r="AD10" s="2"/>
      <c r="AE10" s="2"/>
      <c r="AF10" s="2"/>
      <c r="AG10" s="2"/>
      <c r="AH10" s="4"/>
      <c r="AI10" s="4"/>
      <c r="AJ10" s="4"/>
      <c r="AK10" s="4"/>
      <c r="AL10" s="60">
        <f>データ!$U$6</f>
        <v>114483</v>
      </c>
      <c r="AM10" s="60"/>
      <c r="AN10" s="60"/>
      <c r="AO10" s="60"/>
      <c r="AP10" s="60"/>
      <c r="AQ10" s="60"/>
      <c r="AR10" s="60"/>
      <c r="AS10" s="60"/>
      <c r="AT10" s="51">
        <f>データ!$V$6</f>
        <v>58.57</v>
      </c>
      <c r="AU10" s="52"/>
      <c r="AV10" s="52"/>
      <c r="AW10" s="52"/>
      <c r="AX10" s="52"/>
      <c r="AY10" s="52"/>
      <c r="AZ10" s="52"/>
      <c r="BA10" s="52"/>
      <c r="BB10" s="53">
        <f>データ!$W$6</f>
        <v>1954.64</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E0HDXhOh2gFj2k8hd48lHsUbn5YcZDoW4lcQUjxRXwFCywcMTpLWm/0QZqM+cnb/OKpv02z8PXQqgBQNGEpuQ==" saltValue="DT+1gMVIB0RJ8G6tkoAjB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382051</v>
      </c>
      <c r="D6" s="34">
        <f t="shared" si="3"/>
        <v>46</v>
      </c>
      <c r="E6" s="34">
        <f t="shared" si="3"/>
        <v>1</v>
      </c>
      <c r="F6" s="34">
        <f t="shared" si="3"/>
        <v>0</v>
      </c>
      <c r="G6" s="34">
        <f t="shared" si="3"/>
        <v>1</v>
      </c>
      <c r="H6" s="34" t="str">
        <f t="shared" si="3"/>
        <v>愛媛県　新居浜市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63.56</v>
      </c>
      <c r="P6" s="35">
        <f t="shared" si="3"/>
        <v>95.98</v>
      </c>
      <c r="Q6" s="35">
        <f t="shared" si="3"/>
        <v>1981</v>
      </c>
      <c r="R6" s="35">
        <f t="shared" si="3"/>
        <v>119893</v>
      </c>
      <c r="S6" s="35">
        <f t="shared" si="3"/>
        <v>234.5</v>
      </c>
      <c r="T6" s="35">
        <f t="shared" si="3"/>
        <v>511.27</v>
      </c>
      <c r="U6" s="35">
        <f t="shared" si="3"/>
        <v>114483</v>
      </c>
      <c r="V6" s="35">
        <f t="shared" si="3"/>
        <v>58.57</v>
      </c>
      <c r="W6" s="35">
        <f t="shared" si="3"/>
        <v>1954.64</v>
      </c>
      <c r="X6" s="36">
        <f>IF(X7="",NA(),X7)</f>
        <v>124.56</v>
      </c>
      <c r="Y6" s="36">
        <f t="shared" ref="Y6:AG6" si="4">IF(Y7="",NA(),Y7)</f>
        <v>123.76</v>
      </c>
      <c r="Z6" s="36">
        <f t="shared" si="4"/>
        <v>116.71</v>
      </c>
      <c r="AA6" s="36">
        <f t="shared" si="4"/>
        <v>115.63</v>
      </c>
      <c r="AB6" s="36">
        <f t="shared" si="4"/>
        <v>115.07</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217.33</v>
      </c>
      <c r="AU6" s="36">
        <f t="shared" ref="AU6:BC6" si="6">IF(AU7="",NA(),AU7)</f>
        <v>246.3</v>
      </c>
      <c r="AV6" s="36">
        <f t="shared" si="6"/>
        <v>283.72000000000003</v>
      </c>
      <c r="AW6" s="36">
        <f t="shared" si="6"/>
        <v>281.76</v>
      </c>
      <c r="AX6" s="36">
        <f t="shared" si="6"/>
        <v>309.60000000000002</v>
      </c>
      <c r="AY6" s="36">
        <f t="shared" si="6"/>
        <v>344.19</v>
      </c>
      <c r="AZ6" s="36">
        <f t="shared" si="6"/>
        <v>352.05</v>
      </c>
      <c r="BA6" s="36">
        <f t="shared" si="6"/>
        <v>349.04</v>
      </c>
      <c r="BB6" s="36">
        <f t="shared" si="6"/>
        <v>337.49</v>
      </c>
      <c r="BC6" s="36">
        <f t="shared" si="6"/>
        <v>335.6</v>
      </c>
      <c r="BD6" s="35" t="str">
        <f>IF(BD7="","",IF(BD7="-","【-】","【"&amp;SUBSTITUTE(TEXT(BD7,"#,##0.00"),"-","△")&amp;"】"))</f>
        <v>【261.93】</v>
      </c>
      <c r="BE6" s="36">
        <f>IF(BE7="",NA(),BE7)</f>
        <v>333.89</v>
      </c>
      <c r="BF6" s="36">
        <f t="shared" ref="BF6:BN6" si="7">IF(BF7="",NA(),BF7)</f>
        <v>327.91</v>
      </c>
      <c r="BG6" s="36">
        <f t="shared" si="7"/>
        <v>338.9</v>
      </c>
      <c r="BH6" s="36">
        <f t="shared" si="7"/>
        <v>391.81</v>
      </c>
      <c r="BI6" s="36">
        <f t="shared" si="7"/>
        <v>405.75</v>
      </c>
      <c r="BJ6" s="36">
        <f t="shared" si="7"/>
        <v>252.09</v>
      </c>
      <c r="BK6" s="36">
        <f t="shared" si="7"/>
        <v>250.76</v>
      </c>
      <c r="BL6" s="36">
        <f t="shared" si="7"/>
        <v>254.54</v>
      </c>
      <c r="BM6" s="36">
        <f t="shared" si="7"/>
        <v>265.92</v>
      </c>
      <c r="BN6" s="36">
        <f t="shared" si="7"/>
        <v>258.26</v>
      </c>
      <c r="BO6" s="35" t="str">
        <f>IF(BO7="","",IF(BO7="-","【-】","【"&amp;SUBSTITUTE(TEXT(BO7,"#,##0.00"),"-","△")&amp;"】"))</f>
        <v>【270.46】</v>
      </c>
      <c r="BP6" s="36">
        <f>IF(BP7="",NA(),BP7)</f>
        <v>112.37</v>
      </c>
      <c r="BQ6" s="36">
        <f t="shared" ref="BQ6:BY6" si="8">IF(BQ7="",NA(),BQ7)</f>
        <v>114.44</v>
      </c>
      <c r="BR6" s="36">
        <f t="shared" si="8"/>
        <v>108.91</v>
      </c>
      <c r="BS6" s="36">
        <f t="shared" si="8"/>
        <v>107.42</v>
      </c>
      <c r="BT6" s="36">
        <f t="shared" si="8"/>
        <v>104.8</v>
      </c>
      <c r="BU6" s="36">
        <f t="shared" si="8"/>
        <v>106.22</v>
      </c>
      <c r="BV6" s="36">
        <f t="shared" si="8"/>
        <v>106.69</v>
      </c>
      <c r="BW6" s="36">
        <f t="shared" si="8"/>
        <v>106.52</v>
      </c>
      <c r="BX6" s="36">
        <f t="shared" si="8"/>
        <v>105.86</v>
      </c>
      <c r="BY6" s="36">
        <f t="shared" si="8"/>
        <v>106.07</v>
      </c>
      <c r="BZ6" s="35" t="str">
        <f>IF(BZ7="","",IF(BZ7="-","【-】","【"&amp;SUBSTITUTE(TEXT(BZ7,"#,##0.00"),"-","△")&amp;"】"))</f>
        <v>【103.91】</v>
      </c>
      <c r="CA6" s="36">
        <f>IF(CA7="",NA(),CA7)</f>
        <v>99.52</v>
      </c>
      <c r="CB6" s="36">
        <f t="shared" ref="CB6:CJ6" si="9">IF(CB7="",NA(),CB7)</f>
        <v>97.49</v>
      </c>
      <c r="CC6" s="36">
        <f t="shared" si="9"/>
        <v>102.48</v>
      </c>
      <c r="CD6" s="36">
        <f t="shared" si="9"/>
        <v>104.11</v>
      </c>
      <c r="CE6" s="36">
        <f t="shared" si="9"/>
        <v>106.95</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71.739999999999995</v>
      </c>
      <c r="CM6" s="36">
        <f t="shared" ref="CM6:CU6" si="10">IF(CM7="",NA(),CM7)</f>
        <v>71.3</v>
      </c>
      <c r="CN6" s="36">
        <f t="shared" si="10"/>
        <v>70.92</v>
      </c>
      <c r="CO6" s="36">
        <f t="shared" si="10"/>
        <v>70.349999999999994</v>
      </c>
      <c r="CP6" s="36">
        <f t="shared" si="10"/>
        <v>69.010000000000005</v>
      </c>
      <c r="CQ6" s="36">
        <f t="shared" si="10"/>
        <v>62.12</v>
      </c>
      <c r="CR6" s="36">
        <f t="shared" si="10"/>
        <v>62.26</v>
      </c>
      <c r="CS6" s="36">
        <f t="shared" si="10"/>
        <v>62.1</v>
      </c>
      <c r="CT6" s="36">
        <f t="shared" si="10"/>
        <v>62.38</v>
      </c>
      <c r="CU6" s="36">
        <f t="shared" si="10"/>
        <v>62.83</v>
      </c>
      <c r="CV6" s="35" t="str">
        <f>IF(CV7="","",IF(CV7="-","【-】","【"&amp;SUBSTITUTE(TEXT(CV7,"#,##0.00"),"-","△")&amp;"】"))</f>
        <v>【60.27】</v>
      </c>
      <c r="CW6" s="36">
        <f>IF(CW7="",NA(),CW7)</f>
        <v>93.49</v>
      </c>
      <c r="CX6" s="36">
        <f t="shared" ref="CX6:DF6" si="11">IF(CX7="",NA(),CX7)</f>
        <v>93.17</v>
      </c>
      <c r="CY6" s="36">
        <f t="shared" si="11"/>
        <v>93.54</v>
      </c>
      <c r="CZ6" s="36">
        <f t="shared" si="11"/>
        <v>93.19</v>
      </c>
      <c r="DA6" s="36">
        <f t="shared" si="11"/>
        <v>93.73</v>
      </c>
      <c r="DB6" s="36">
        <f t="shared" si="11"/>
        <v>89.45</v>
      </c>
      <c r="DC6" s="36">
        <f t="shared" si="11"/>
        <v>89.5</v>
      </c>
      <c r="DD6" s="36">
        <f t="shared" si="11"/>
        <v>89.52</v>
      </c>
      <c r="DE6" s="36">
        <f t="shared" si="11"/>
        <v>89.17</v>
      </c>
      <c r="DF6" s="36">
        <f t="shared" si="11"/>
        <v>88.86</v>
      </c>
      <c r="DG6" s="35" t="str">
        <f>IF(DG7="","",IF(DG7="-","【-】","【"&amp;SUBSTITUTE(TEXT(DG7,"#,##0.00"),"-","△")&amp;"】"))</f>
        <v>【89.92】</v>
      </c>
      <c r="DH6" s="36">
        <f>IF(DH7="",NA(),DH7)</f>
        <v>45.87</v>
      </c>
      <c r="DI6" s="36">
        <f t="shared" ref="DI6:DQ6" si="12">IF(DI7="",NA(),DI7)</f>
        <v>45.15</v>
      </c>
      <c r="DJ6" s="36">
        <f t="shared" si="12"/>
        <v>46.15</v>
      </c>
      <c r="DK6" s="36">
        <f t="shared" si="12"/>
        <v>46.78</v>
      </c>
      <c r="DL6" s="36">
        <f t="shared" si="12"/>
        <v>47.45</v>
      </c>
      <c r="DM6" s="36">
        <f t="shared" si="12"/>
        <v>44.91</v>
      </c>
      <c r="DN6" s="36">
        <f t="shared" si="12"/>
        <v>45.89</v>
      </c>
      <c r="DO6" s="36">
        <f t="shared" si="12"/>
        <v>46.58</v>
      </c>
      <c r="DP6" s="36">
        <f t="shared" si="12"/>
        <v>46.99</v>
      </c>
      <c r="DQ6" s="36">
        <f t="shared" si="12"/>
        <v>47.89</v>
      </c>
      <c r="DR6" s="35" t="str">
        <f>IF(DR7="","",IF(DR7="-","【-】","【"&amp;SUBSTITUTE(TEXT(DR7,"#,##0.00"),"-","△")&amp;"】"))</f>
        <v>【48.85】</v>
      </c>
      <c r="DS6" s="36">
        <f>IF(DS7="",NA(),DS7)</f>
        <v>1.44</v>
      </c>
      <c r="DT6" s="36">
        <f t="shared" ref="DT6:EB6" si="13">IF(DT7="",NA(),DT7)</f>
        <v>15.65</v>
      </c>
      <c r="DU6" s="36">
        <f t="shared" si="13"/>
        <v>20.37</v>
      </c>
      <c r="DV6" s="36">
        <f t="shared" si="13"/>
        <v>20.2</v>
      </c>
      <c r="DW6" s="36">
        <f t="shared" si="13"/>
        <v>21.22</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1.35</v>
      </c>
      <c r="EE6" s="36">
        <f t="shared" ref="EE6:EM6" si="14">IF(EE7="",NA(),EE7)</f>
        <v>1.56</v>
      </c>
      <c r="EF6" s="36">
        <f t="shared" si="14"/>
        <v>1.28</v>
      </c>
      <c r="EG6" s="36">
        <f t="shared" si="14"/>
        <v>1.61</v>
      </c>
      <c r="EH6" s="36">
        <f t="shared" si="14"/>
        <v>1.65</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382051</v>
      </c>
      <c r="D7" s="38">
        <v>46</v>
      </c>
      <c r="E7" s="38">
        <v>1</v>
      </c>
      <c r="F7" s="38">
        <v>0</v>
      </c>
      <c r="G7" s="38">
        <v>1</v>
      </c>
      <c r="H7" s="38" t="s">
        <v>92</v>
      </c>
      <c r="I7" s="38" t="s">
        <v>93</v>
      </c>
      <c r="J7" s="38" t="s">
        <v>94</v>
      </c>
      <c r="K7" s="38" t="s">
        <v>95</v>
      </c>
      <c r="L7" s="38" t="s">
        <v>96</v>
      </c>
      <c r="M7" s="38" t="s">
        <v>97</v>
      </c>
      <c r="N7" s="39" t="s">
        <v>98</v>
      </c>
      <c r="O7" s="39">
        <v>63.56</v>
      </c>
      <c r="P7" s="39">
        <v>95.98</v>
      </c>
      <c r="Q7" s="39">
        <v>1981</v>
      </c>
      <c r="R7" s="39">
        <v>119893</v>
      </c>
      <c r="S7" s="39">
        <v>234.5</v>
      </c>
      <c r="T7" s="39">
        <v>511.27</v>
      </c>
      <c r="U7" s="39">
        <v>114483</v>
      </c>
      <c r="V7" s="39">
        <v>58.57</v>
      </c>
      <c r="W7" s="39">
        <v>1954.64</v>
      </c>
      <c r="X7" s="39">
        <v>124.56</v>
      </c>
      <c r="Y7" s="39">
        <v>123.76</v>
      </c>
      <c r="Z7" s="39">
        <v>116.71</v>
      </c>
      <c r="AA7" s="39">
        <v>115.63</v>
      </c>
      <c r="AB7" s="39">
        <v>115.07</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217.33</v>
      </c>
      <c r="AU7" s="39">
        <v>246.3</v>
      </c>
      <c r="AV7" s="39">
        <v>283.72000000000003</v>
      </c>
      <c r="AW7" s="39">
        <v>281.76</v>
      </c>
      <c r="AX7" s="39">
        <v>309.60000000000002</v>
      </c>
      <c r="AY7" s="39">
        <v>344.19</v>
      </c>
      <c r="AZ7" s="39">
        <v>352.05</v>
      </c>
      <c r="BA7" s="39">
        <v>349.04</v>
      </c>
      <c r="BB7" s="39">
        <v>337.49</v>
      </c>
      <c r="BC7" s="39">
        <v>335.6</v>
      </c>
      <c r="BD7" s="39">
        <v>261.93</v>
      </c>
      <c r="BE7" s="39">
        <v>333.89</v>
      </c>
      <c r="BF7" s="39">
        <v>327.91</v>
      </c>
      <c r="BG7" s="39">
        <v>338.9</v>
      </c>
      <c r="BH7" s="39">
        <v>391.81</v>
      </c>
      <c r="BI7" s="39">
        <v>405.75</v>
      </c>
      <c r="BJ7" s="39">
        <v>252.09</v>
      </c>
      <c r="BK7" s="39">
        <v>250.76</v>
      </c>
      <c r="BL7" s="39">
        <v>254.54</v>
      </c>
      <c r="BM7" s="39">
        <v>265.92</v>
      </c>
      <c r="BN7" s="39">
        <v>258.26</v>
      </c>
      <c r="BO7" s="39">
        <v>270.45999999999998</v>
      </c>
      <c r="BP7" s="39">
        <v>112.37</v>
      </c>
      <c r="BQ7" s="39">
        <v>114.44</v>
      </c>
      <c r="BR7" s="39">
        <v>108.91</v>
      </c>
      <c r="BS7" s="39">
        <v>107.42</v>
      </c>
      <c r="BT7" s="39">
        <v>104.8</v>
      </c>
      <c r="BU7" s="39">
        <v>106.22</v>
      </c>
      <c r="BV7" s="39">
        <v>106.69</v>
      </c>
      <c r="BW7" s="39">
        <v>106.52</v>
      </c>
      <c r="BX7" s="39">
        <v>105.86</v>
      </c>
      <c r="BY7" s="39">
        <v>106.07</v>
      </c>
      <c r="BZ7" s="39">
        <v>103.91</v>
      </c>
      <c r="CA7" s="39">
        <v>99.52</v>
      </c>
      <c r="CB7" s="39">
        <v>97.49</v>
      </c>
      <c r="CC7" s="39">
        <v>102.48</v>
      </c>
      <c r="CD7" s="39">
        <v>104.11</v>
      </c>
      <c r="CE7" s="39">
        <v>106.95</v>
      </c>
      <c r="CF7" s="39">
        <v>155.22999999999999</v>
      </c>
      <c r="CG7" s="39">
        <v>154.91999999999999</v>
      </c>
      <c r="CH7" s="39">
        <v>155.80000000000001</v>
      </c>
      <c r="CI7" s="39">
        <v>158.58000000000001</v>
      </c>
      <c r="CJ7" s="39">
        <v>159.22</v>
      </c>
      <c r="CK7" s="39">
        <v>167.11</v>
      </c>
      <c r="CL7" s="39">
        <v>71.739999999999995</v>
      </c>
      <c r="CM7" s="39">
        <v>71.3</v>
      </c>
      <c r="CN7" s="39">
        <v>70.92</v>
      </c>
      <c r="CO7" s="39">
        <v>70.349999999999994</v>
      </c>
      <c r="CP7" s="39">
        <v>69.010000000000005</v>
      </c>
      <c r="CQ7" s="39">
        <v>62.12</v>
      </c>
      <c r="CR7" s="39">
        <v>62.26</v>
      </c>
      <c r="CS7" s="39">
        <v>62.1</v>
      </c>
      <c r="CT7" s="39">
        <v>62.38</v>
      </c>
      <c r="CU7" s="39">
        <v>62.83</v>
      </c>
      <c r="CV7" s="39">
        <v>60.27</v>
      </c>
      <c r="CW7" s="39">
        <v>93.49</v>
      </c>
      <c r="CX7" s="39">
        <v>93.17</v>
      </c>
      <c r="CY7" s="39">
        <v>93.54</v>
      </c>
      <c r="CZ7" s="39">
        <v>93.19</v>
      </c>
      <c r="DA7" s="39">
        <v>93.73</v>
      </c>
      <c r="DB7" s="39">
        <v>89.45</v>
      </c>
      <c r="DC7" s="39">
        <v>89.5</v>
      </c>
      <c r="DD7" s="39">
        <v>89.52</v>
      </c>
      <c r="DE7" s="39">
        <v>89.17</v>
      </c>
      <c r="DF7" s="39">
        <v>88.86</v>
      </c>
      <c r="DG7" s="39">
        <v>89.92</v>
      </c>
      <c r="DH7" s="39">
        <v>45.87</v>
      </c>
      <c r="DI7" s="39">
        <v>45.15</v>
      </c>
      <c r="DJ7" s="39">
        <v>46.15</v>
      </c>
      <c r="DK7" s="39">
        <v>46.78</v>
      </c>
      <c r="DL7" s="39">
        <v>47.45</v>
      </c>
      <c r="DM7" s="39">
        <v>44.91</v>
      </c>
      <c r="DN7" s="39">
        <v>45.89</v>
      </c>
      <c r="DO7" s="39">
        <v>46.58</v>
      </c>
      <c r="DP7" s="39">
        <v>46.99</v>
      </c>
      <c r="DQ7" s="39">
        <v>47.89</v>
      </c>
      <c r="DR7" s="39">
        <v>48.85</v>
      </c>
      <c r="DS7" s="39">
        <v>1.44</v>
      </c>
      <c r="DT7" s="39">
        <v>15.65</v>
      </c>
      <c r="DU7" s="39">
        <v>20.37</v>
      </c>
      <c r="DV7" s="39">
        <v>20.2</v>
      </c>
      <c r="DW7" s="39">
        <v>21.22</v>
      </c>
      <c r="DX7" s="39">
        <v>12.03</v>
      </c>
      <c r="DY7" s="39">
        <v>13.14</v>
      </c>
      <c r="DZ7" s="39">
        <v>14.45</v>
      </c>
      <c r="EA7" s="39">
        <v>15.83</v>
      </c>
      <c r="EB7" s="39">
        <v>16.899999999999999</v>
      </c>
      <c r="EC7" s="39">
        <v>17.8</v>
      </c>
      <c r="ED7" s="39">
        <v>1.35</v>
      </c>
      <c r="EE7" s="39">
        <v>1.56</v>
      </c>
      <c r="EF7" s="39">
        <v>1.28</v>
      </c>
      <c r="EG7" s="39">
        <v>1.61</v>
      </c>
      <c r="EH7" s="39">
        <v>1.65</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2020-02-10T04:29:37Z</cp:lastPrinted>
  <dcterms:created xsi:type="dcterms:W3CDTF">2019-12-05T04:26:39Z</dcterms:created>
  <dcterms:modified xsi:type="dcterms:W3CDTF">2020-02-14T04:17:20Z</dcterms:modified>
  <cp:category/>
</cp:coreProperties>
</file>