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31（安岡）\03公営企業\07経営比較分析表\H30分   (H31文書に保存)\20200109 公営企業に係る経営比較分析表（平成30年度決算）の分析等について\09 HP掲載データ\04 八幡浜市\"/>
    </mc:Choice>
  </mc:AlternateContent>
  <workbookProtection workbookAlgorithmName="SHA-512" workbookHashValue="HT2T6JKzGDF3rPEZXOJPnVJR7We733av0cefJu0cov/pbNEqmHPEGweYBqo3hahYtZr2f29HWBDuoE5QDF6VuA==" workbookSaltValue="f7qk1hqL/+3h7DqdH9kLZ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DH7" i="5"/>
  <c r="LT78" i="4" s="1"/>
  <c r="DG7" i="5"/>
  <c r="DF7" i="5"/>
  <c r="DE7" i="5"/>
  <c r="DD7" i="5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BO7" i="5"/>
  <c r="BN7" i="5"/>
  <c r="BM7" i="5"/>
  <c r="BL7" i="5"/>
  <c r="FE53" i="4" s="1"/>
  <c r="BK7" i="5"/>
  <c r="BJ7" i="5"/>
  <c r="BI7" i="5"/>
  <c r="BH7" i="5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AO7" i="5"/>
  <c r="AN7" i="5"/>
  <c r="AM7" i="5"/>
  <c r="AL7" i="5"/>
  <c r="FX31" i="4" s="1"/>
  <c r="AK7" i="5"/>
  <c r="AJ7" i="5"/>
  <c r="AH7" i="5"/>
  <c r="AG7" i="5"/>
  <c r="BZ32" i="4" s="1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D88" i="4"/>
  <c r="C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BZ52" i="4"/>
  <c r="BG52" i="4"/>
  <c r="AN52" i="4"/>
  <c r="MA32" i="4"/>
  <c r="LH32" i="4"/>
  <c r="KO32" i="4"/>
  <c r="JC32" i="4"/>
  <c r="HJ32" i="4"/>
  <c r="GQ32" i="4"/>
  <c r="FX32" i="4"/>
  <c r="FE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E31" i="4"/>
  <c r="EL31" i="4"/>
  <c r="CS31" i="4"/>
  <c r="BZ31" i="4"/>
  <c r="BG31" i="4"/>
  <c r="AN31" i="4"/>
  <c r="U31" i="4"/>
  <c r="LJ10" i="4"/>
  <c r="JQ10" i="4"/>
  <c r="HX10" i="4"/>
  <c r="DU10" i="4"/>
  <c r="B10" i="4"/>
  <c r="LJ8" i="4"/>
  <c r="JQ8" i="4"/>
  <c r="HX8" i="4"/>
  <c r="FJ8" i="4"/>
  <c r="DU8" i="4"/>
  <c r="CF8" i="4"/>
  <c r="AQ8" i="4"/>
  <c r="B8" i="4"/>
  <c r="B6" i="4"/>
  <c r="BZ76" i="4" l="1"/>
  <c r="MA51" i="4"/>
  <c r="MI76" i="4"/>
  <c r="HJ51" i="4"/>
  <c r="MA30" i="4"/>
  <c r="CS30" i="4"/>
  <c r="IT76" i="4"/>
  <c r="CS51" i="4"/>
  <c r="HJ30" i="4"/>
  <c r="C11" i="5"/>
  <c r="D11" i="5"/>
  <c r="E11" i="5"/>
  <c r="B11" i="5"/>
  <c r="BZ30" i="4" l="1"/>
  <c r="BK76" i="4"/>
  <c r="LH51" i="4"/>
  <c r="BZ51" i="4"/>
  <c r="LT76" i="4"/>
  <c r="GQ51" i="4"/>
  <c r="LH30" i="4"/>
  <c r="IE76" i="4"/>
  <c r="GQ30" i="4"/>
  <c r="BG30" i="4"/>
  <c r="KO30" i="4"/>
  <c r="BG51" i="4"/>
  <c r="AV76" i="4"/>
  <c r="KO51" i="4"/>
  <c r="LE76" i="4"/>
  <c r="FX51" i="4"/>
  <c r="HP76" i="4"/>
  <c r="FX30" i="4"/>
  <c r="HA76" i="4"/>
  <c r="AN51" i="4"/>
  <c r="FE30" i="4"/>
  <c r="AG76" i="4"/>
  <c r="JV30" i="4"/>
  <c r="AN30" i="4"/>
  <c r="JV51" i="4"/>
  <c r="KP76" i="4"/>
  <c r="FE51" i="4"/>
  <c r="KA76" i="4"/>
  <c r="EL51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<sst xmlns="http://schemas.openxmlformats.org/spreadsheetml/2006/main" count="278" uniqueCount="127">
  <si>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</si>
  <si>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</si>
  <si>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</si>
  <si>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</si>
  <si>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</si>
  <si>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</si>
  <si>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</si>
  <si>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</si>
  <si>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</si>
  <si>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</si>
  <si>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</si>
  <si>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</si>
  <si>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</si>
  <si>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</si>
  <si>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</si>
  <si>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</si>
  <si>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</si>
  <si>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</si>
  <si>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</si>
  <si>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</si>
  <si>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</si>
  <si>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</si>
  <si>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</si>
  <si>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</si>
  <si>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</si>
  <si>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</si>
  <si>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</si>
  <si>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</si>
  <si>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</si>
  <si>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</si>
  <si>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</si>
  <si>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</si>
  <si>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</si>
  <si>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</si>
  <si>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</si>
  <si>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</si>
  <si>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</si>
  <si>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</si>
  <si>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</si>
  <si>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</si>
  <si>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</si>
  <si>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</si>
  <si>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</si>
  <si>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</si>
  <si>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</si>
  <si>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</si>
  <si>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</si>
  <si>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</si>
  <si>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</si>
  <si>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</si>
  <si>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</si>
  <si>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</si>
  <si>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</si>
  <si>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</si>
  <si>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</si>
  <si>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</si>
  <si>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</si>
  <si>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</si>
  <si>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</si>
  <si>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</si>
  <si>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</si>
  <si>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</si>
  <si>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</si>
  <si>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</si>
  <si>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</si>
  <si>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</si>
  <si>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</si>
  <si>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</si>
  <si>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</si>
  <si>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</si>
  <si>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</si>
  <si>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</si>
  <si>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</si>
  <si>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</si>
  <si>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</si>
  <si>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</si>
  <si>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</si>
  <si>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</si>
  <si>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</si>
  <si>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</si>
  <si>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</si>
  <si>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</si>
  <si>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</si>
  <si>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</si>
  <si>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</si>
  <si>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</si>
  <si>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</si>
  <si>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</si>
  <si>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</si>
  <si>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</si>
  <si>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</si>
  <si>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</si>
  <si>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</si>
  <si>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</si>
  <si>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</si>
  <si>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</si>
  <si>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</si>
  <si>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</si>
  <si>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</si>
  <si>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</si>
  <si>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</si>
  <si>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</si>
  <si>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</si>
  <si>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</si>
  <si>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</si>
  <si>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</si>
  <si>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中央駐車場</t>
  </si>
  <si>
    <t>法非適用</t>
  </si>
  <si>
    <t>駐車場整備事業</t>
  </si>
  <si>
    <t>-</t>
  </si>
  <si>
    <t>Ａ３Ｂ２</t>
  </si>
  <si>
    <t>非設置</t>
  </si>
  <si>
    <t>該当数値なし</t>
  </si>
  <si>
    <t>届出駐車場</t>
  </si>
  <si>
    <t>広場式</t>
  </si>
  <si>
    <t>公共施設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</si>
  <si>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</si>
  <si>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</si>
  <si>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</si>
  <si>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</si>
  <si>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</si>
  <si>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</si>
  <si>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</si>
  <si>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類似施設平均値を上回っているが、駐車場施設の修繕や、駐車券の増刷等により支出が増加した平成26年度と防犯カメラの更新を行った平成30年度は比率が下がっている。
④売上高ＧＯＰ
⑤ＥＢＩＴＤＡ
　売上高ＧＯＰ比率は、類似施設を上回っており、利益率は高い。
　ＥＢＩＴＤＡが平均値を下回っているのは、収容台数が33台と小規模な駐車場であり、利益そのものが少ないことが原因として挙げられる。</t>
    <rPh sb="1" eb="4">
      <t>シュウエキテキ</t>
    </rPh>
    <rPh sb="4" eb="6">
      <t>シュウシ</t>
    </rPh>
    <rPh sb="6" eb="8">
      <t>ヒリツ</t>
    </rPh>
    <rPh sb="10" eb="12">
      <t>ルイジ</t>
    </rPh>
    <rPh sb="12" eb="14">
      <t>シセツ</t>
    </rPh>
    <rPh sb="14" eb="17">
      <t>ヘイキンチ</t>
    </rPh>
    <rPh sb="18" eb="20">
      <t>ウワマワ</t>
    </rPh>
    <rPh sb="26" eb="29">
      <t>チュウシャジョウ</t>
    </rPh>
    <rPh sb="29" eb="31">
      <t>シセツ</t>
    </rPh>
    <rPh sb="32" eb="34">
      <t>シュウゼン</t>
    </rPh>
    <rPh sb="36" eb="39">
      <t>チュウシャケン</t>
    </rPh>
    <rPh sb="40" eb="42">
      <t>ゾウサツ</t>
    </rPh>
    <rPh sb="42" eb="43">
      <t>トウ</t>
    </rPh>
    <rPh sb="46" eb="48">
      <t>シシュツ</t>
    </rPh>
    <rPh sb="49" eb="51">
      <t>ゾウカ</t>
    </rPh>
    <rPh sb="53" eb="55">
      <t>ヘイセイ</t>
    </rPh>
    <rPh sb="57" eb="59">
      <t>ネンド</t>
    </rPh>
    <rPh sb="60" eb="62">
      <t>ボウハン</t>
    </rPh>
    <rPh sb="66" eb="68">
      <t>コウシン</t>
    </rPh>
    <rPh sb="69" eb="70">
      <t>オコナ</t>
    </rPh>
    <rPh sb="72" eb="74">
      <t>ヘイセイ</t>
    </rPh>
    <rPh sb="76" eb="78">
      <t>ネンド</t>
    </rPh>
    <rPh sb="79" eb="81">
      <t>ヒリツ</t>
    </rPh>
    <rPh sb="82" eb="83">
      <t>サ</t>
    </rPh>
    <rPh sb="91" eb="93">
      <t>ウリアゲ</t>
    </rPh>
    <rPh sb="93" eb="94">
      <t>ダカ</t>
    </rPh>
    <rPh sb="107" eb="109">
      <t>ウリアゲ</t>
    </rPh>
    <rPh sb="109" eb="110">
      <t>ダカ</t>
    </rPh>
    <rPh sb="113" eb="115">
      <t>ヒリツ</t>
    </rPh>
    <rPh sb="117" eb="119">
      <t>ルイジ</t>
    </rPh>
    <rPh sb="119" eb="121">
      <t>シセツ</t>
    </rPh>
    <rPh sb="122" eb="124">
      <t>ウワマワ</t>
    </rPh>
    <rPh sb="129" eb="131">
      <t>リエキ</t>
    </rPh>
    <rPh sb="131" eb="132">
      <t>リツ</t>
    </rPh>
    <rPh sb="133" eb="134">
      <t>タカ</t>
    </rPh>
    <rPh sb="145" eb="148">
      <t>ヘイキンチ</t>
    </rPh>
    <rPh sb="149" eb="151">
      <t>シタマワ</t>
    </rPh>
    <rPh sb="158" eb="160">
      <t>シュウヨウ</t>
    </rPh>
    <rPh sb="160" eb="162">
      <t>ダイスウ</t>
    </rPh>
    <rPh sb="165" eb="166">
      <t>ダイ</t>
    </rPh>
    <rPh sb="167" eb="170">
      <t>ショウキボ</t>
    </rPh>
    <rPh sb="171" eb="174">
      <t>チュウシャジョウ</t>
    </rPh>
    <rPh sb="178" eb="180">
      <t>リエキ</t>
    </rPh>
    <rPh sb="185" eb="186">
      <t>スク</t>
    </rPh>
    <rPh sb="191" eb="193">
      <t>ゲンイン</t>
    </rPh>
    <rPh sb="196" eb="197">
      <t>ア</t>
    </rPh>
    <phoneticPr fontId="5"/>
  </si>
  <si>
    <t>⑧設備投資見込額
　平面駐車場であり、大きな改修等新たな設備投資は見込んでいない。</t>
    <rPh sb="1" eb="3">
      <t>セツビ</t>
    </rPh>
    <rPh sb="3" eb="5">
      <t>トウシ</t>
    </rPh>
    <rPh sb="5" eb="7">
      <t>ミコミ</t>
    </rPh>
    <rPh sb="7" eb="8">
      <t>ガク</t>
    </rPh>
    <rPh sb="10" eb="12">
      <t>ヘイメン</t>
    </rPh>
    <rPh sb="12" eb="15">
      <t>チュウシャジョウ</t>
    </rPh>
    <rPh sb="19" eb="20">
      <t>オオ</t>
    </rPh>
    <rPh sb="22" eb="24">
      <t>カイシュウ</t>
    </rPh>
    <rPh sb="24" eb="25">
      <t>トウ</t>
    </rPh>
    <rPh sb="25" eb="26">
      <t>アラ</t>
    </rPh>
    <rPh sb="28" eb="30">
      <t>セツビ</t>
    </rPh>
    <rPh sb="30" eb="32">
      <t>トウシ</t>
    </rPh>
    <rPh sb="33" eb="35">
      <t>ミコ</t>
    </rPh>
    <phoneticPr fontId="5"/>
  </si>
  <si>
    <t>⑪稼働率
　減少傾向にあったが、現在はほぼ横ばいで推移している。類似施設平均値を若干上回っている。</t>
    <rPh sb="1" eb="3">
      <t>カドウ</t>
    </rPh>
    <rPh sb="3" eb="4">
      <t>リツ</t>
    </rPh>
    <rPh sb="6" eb="8">
      <t>ゲンショウ</t>
    </rPh>
    <rPh sb="8" eb="10">
      <t>ケイコウ</t>
    </rPh>
    <rPh sb="16" eb="18">
      <t>ゲンザイ</t>
    </rPh>
    <rPh sb="21" eb="22">
      <t>ヨコ</t>
    </rPh>
    <rPh sb="25" eb="27">
      <t>スイイ</t>
    </rPh>
    <rPh sb="32" eb="34">
      <t>ルイジ</t>
    </rPh>
    <rPh sb="34" eb="36">
      <t>シセツ</t>
    </rPh>
    <rPh sb="36" eb="39">
      <t>ヘイキンチ</t>
    </rPh>
    <rPh sb="40" eb="42">
      <t>ジャッカン</t>
    </rPh>
    <rPh sb="42" eb="44">
      <t>ウワマワ</t>
    </rPh>
    <phoneticPr fontId="5"/>
  </si>
  <si>
    <t>　収入は減少傾向にあるが、営業に関する収益性は平均値以上である。稼働率についても平均値以上の値となっている。
　中心市街地に位置するため、買い物客等の利用が多い。
　平成30年度に30分無料を導入したことにより、収入は減少したが、利用台数は増加している。</t>
    <rPh sb="1" eb="3">
      <t>シュウニュウ</t>
    </rPh>
    <rPh sb="4" eb="6">
      <t>ゲンショウ</t>
    </rPh>
    <rPh sb="6" eb="8">
      <t>ケイコウ</t>
    </rPh>
    <rPh sb="13" eb="15">
      <t>エイギョウ</t>
    </rPh>
    <rPh sb="16" eb="17">
      <t>カン</t>
    </rPh>
    <rPh sb="19" eb="22">
      <t>シュウエキセイ</t>
    </rPh>
    <rPh sb="23" eb="26">
      <t>ヘイキンチ</t>
    </rPh>
    <rPh sb="26" eb="28">
      <t>イジョウ</t>
    </rPh>
    <rPh sb="32" eb="34">
      <t>カドウ</t>
    </rPh>
    <rPh sb="34" eb="35">
      <t>リツ</t>
    </rPh>
    <rPh sb="40" eb="42">
      <t>ヘイキン</t>
    </rPh>
    <rPh sb="42" eb="43">
      <t>チ</t>
    </rPh>
    <rPh sb="43" eb="45">
      <t>イジョウ</t>
    </rPh>
    <rPh sb="46" eb="47">
      <t>アタイ</t>
    </rPh>
    <rPh sb="56" eb="58">
      <t>チュウシン</t>
    </rPh>
    <rPh sb="58" eb="61">
      <t>シガイチ</t>
    </rPh>
    <rPh sb="62" eb="64">
      <t>イチ</t>
    </rPh>
    <rPh sb="69" eb="70">
      <t>カ</t>
    </rPh>
    <rPh sb="71" eb="72">
      <t>モノ</t>
    </rPh>
    <rPh sb="72" eb="73">
      <t>キャク</t>
    </rPh>
    <rPh sb="73" eb="74">
      <t>トウ</t>
    </rPh>
    <rPh sb="75" eb="77">
      <t>リヨウ</t>
    </rPh>
    <rPh sb="78" eb="79">
      <t>オオ</t>
    </rPh>
    <rPh sb="83" eb="85">
      <t>ヘイセイ</t>
    </rPh>
    <rPh sb="87" eb="89">
      <t>ネンド</t>
    </rPh>
    <rPh sb="92" eb="93">
      <t>フン</t>
    </rPh>
    <rPh sb="93" eb="95">
      <t>ムリョウ</t>
    </rPh>
    <rPh sb="96" eb="98">
      <t>ドウニュウ</t>
    </rPh>
    <rPh sb="106" eb="108">
      <t>シュウニュウ</t>
    </rPh>
    <rPh sb="109" eb="111">
      <t>ゲンショウ</t>
    </rPh>
    <rPh sb="115" eb="117">
      <t>リヨウ</t>
    </rPh>
    <rPh sb="117" eb="119">
      <t>ダイスウ</t>
    </rPh>
    <rPh sb="120" eb="122">
      <t>ゾウカ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</si>
</sst>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302.10000000000002</c:v>
                </c:pt>
                <c:pt idx="1">
                  <c:v>497.4</c:v>
                </c:pt>
                <c:pt idx="2">
                  <c:v>553</c:v>
                </c:pt>
                <c:pt idx="3">
                  <c:v>592.4</c:v>
                </c:pt>
                <c:pt idx="4">
                  <c:v>385.3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8-499C-B892-E4F204C83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448704"/>
        <c:axId val="55450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277.8</c:v>
                </c:pt>
                <c:pt idx="1">
                  <c:v>443.6</c:v>
                </c:pt>
                <c:pt idx="2">
                  <c:v>355.6</c:v>
                </c:pt>
                <c:pt idx="3">
                  <c:v>358.6</c:v>
                </c:pt>
                <c:pt idx="4">
                  <c:v>298.39999999999998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8-499C-B892-E4F204C83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48704"/>
        <c:axId val="55450624"/>
      </c:lineChart>
      <c:dateAx>
        <c:axId val="55448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450624"/>
        <c:crosses val="autoZero"/>
        <c:auto val="1"/>
        <c:lblOffset val="100"/>
        <c:baseTimeUnit val="years"/>
      </c:dateAx>
      <c:valAx>
        <c:axId val="55450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4487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8-4E06-B35A-89DB974A1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82752"/>
        <c:axId val="105884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45.6</c:v>
                </c:pt>
                <c:pt idx="1">
                  <c:v>85.4</c:v>
                </c:pt>
                <c:pt idx="2">
                  <c:v>69.900000000000006</c:v>
                </c:pt>
                <c:pt idx="3">
                  <c:v>59.6</c:v>
                </c:pt>
                <c:pt idx="4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8-4E06-B35A-89DB974A1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82752"/>
        <c:axId val="105884672"/>
      </c:lineChart>
      <c:dateAx>
        <c:axId val="105882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884672"/>
        <c:crosses val="autoZero"/>
        <c:auto val="1"/>
        <c:lblOffset val="100"/>
        <c:baseTimeUnit val="years"/>
      </c:dateAx>
      <c:valAx>
        <c:axId val="105884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58827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F99-43C4-9097-87167C0A4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01152"/>
        <c:axId val="106003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9-43C4-9097-87167C0A4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01152"/>
        <c:axId val="106003072"/>
      </c:lineChart>
      <c:dateAx>
        <c:axId val="106001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003072"/>
        <c:crosses val="autoZero"/>
        <c:auto val="1"/>
        <c:lblOffset val="100"/>
        <c:baseTimeUnit val="years"/>
      </c:dateAx>
      <c:valAx>
        <c:axId val="106003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0011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83F-427A-8D44-817A5D02B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920384"/>
        <c:axId val="105926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F-427A-8D44-817A5D02B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20384"/>
        <c:axId val="105926656"/>
      </c:lineChart>
      <c:dateAx>
        <c:axId val="105920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926656"/>
        <c:crosses val="autoZero"/>
        <c:auto val="1"/>
        <c:lblOffset val="100"/>
        <c:baseTimeUnit val="years"/>
      </c:dateAx>
      <c:valAx>
        <c:axId val="105926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59203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4-4969-8B91-84C2E6F79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961344"/>
        <c:axId val="105967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2.1</c:v>
                </c:pt>
                <c:pt idx="1">
                  <c:v>2.2999999999999998</c:v>
                </c:pt>
                <c:pt idx="2">
                  <c:v>2.7</c:v>
                </c:pt>
                <c:pt idx="3">
                  <c:v>2.2999999999999998</c:v>
                </c:pt>
                <c:pt idx="4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4-4969-8B91-84C2E6F79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61344"/>
        <c:axId val="105967616"/>
      </c:lineChart>
      <c:dateAx>
        <c:axId val="105961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967616"/>
        <c:crosses val="autoZero"/>
        <c:auto val="1"/>
        <c:lblOffset val="100"/>
        <c:baseTimeUnit val="years"/>
      </c:dateAx>
      <c:valAx>
        <c:axId val="105967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59613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0-4E6B-B968-3789CD29C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153472"/>
        <c:axId val="106155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48</c:v>
                </c:pt>
                <c:pt idx="2">
                  <c:v>54</c:v>
                </c:pt>
                <c:pt idx="3">
                  <c:v>33</c:v>
                </c:pt>
                <c:pt idx="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0-4E6B-B968-3789CD29C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53472"/>
        <c:axId val="106155392"/>
      </c:lineChart>
      <c:dateAx>
        <c:axId val="106153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155392"/>
        <c:crosses val="autoZero"/>
        <c:auto val="1"/>
        <c:lblOffset val="100"/>
        <c:baseTimeUnit val="years"/>
      </c:dateAx>
      <c:valAx>
        <c:axId val="106155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61534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169.7</c:v>
                </c:pt>
                <c:pt idx="1">
                  <c:v>169.7</c:v>
                </c:pt>
                <c:pt idx="2">
                  <c:v>175.8</c:v>
                </c:pt>
                <c:pt idx="3">
                  <c:v>181.8</c:v>
                </c:pt>
                <c:pt idx="4">
                  <c:v>190.9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7-4E6C-8BA0-B731E972F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198144"/>
        <c:axId val="106200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149.5</c:v>
                </c:pt>
                <c:pt idx="1">
                  <c:v>154.1</c:v>
                </c:pt>
                <c:pt idx="2">
                  <c:v>151.6</c:v>
                </c:pt>
                <c:pt idx="3">
                  <c:v>151.19999999999999</c:v>
                </c:pt>
                <c:pt idx="4">
                  <c:v>153.80000000000001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7-4E6C-8BA0-B731E972F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98144"/>
        <c:axId val="106200064"/>
      </c:lineChart>
      <c:dateAx>
        <c:axId val="1061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200064"/>
        <c:crosses val="autoZero"/>
        <c:auto val="1"/>
        <c:lblOffset val="100"/>
        <c:baseTimeUnit val="years"/>
      </c:dateAx>
      <c:valAx>
        <c:axId val="106200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198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66.900000000000006</c:v>
                </c:pt>
                <c:pt idx="1">
                  <c:v>79.7</c:v>
                </c:pt>
                <c:pt idx="2">
                  <c:v>81.7</c:v>
                </c:pt>
                <c:pt idx="3">
                  <c:v>82.9</c:v>
                </c:pt>
                <c:pt idx="4">
                  <c:v>74.099999999999994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D-4E2C-B694-608E6827F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232448"/>
        <c:axId val="106312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32.299999999999997</c:v>
                </c:pt>
                <c:pt idx="1">
                  <c:v>33.4</c:v>
                </c:pt>
                <c:pt idx="2">
                  <c:v>32.299999999999997</c:v>
                </c:pt>
                <c:pt idx="3">
                  <c:v>22.3</c:v>
                </c:pt>
                <c:pt idx="4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D-4E2C-B694-608E6827F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32448"/>
        <c:axId val="106312448"/>
      </c:lineChart>
      <c:dateAx>
        <c:axId val="106232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312448"/>
        <c:crosses val="autoZero"/>
        <c:auto val="1"/>
        <c:lblOffset val="100"/>
        <c:baseTimeUnit val="years"/>
      </c:dateAx>
      <c:valAx>
        <c:axId val="106312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62324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3250</c:v>
                </c:pt>
                <c:pt idx="1">
                  <c:v>3787</c:v>
                </c:pt>
                <c:pt idx="2">
                  <c:v>3846</c:v>
                </c:pt>
                <c:pt idx="3">
                  <c:v>4062</c:v>
                </c:pt>
                <c:pt idx="4">
                  <c:v>2796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B-42BF-9F06-94F1DE88D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346752"/>
        <c:axId val="106353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7497</c:v>
                </c:pt>
                <c:pt idx="1">
                  <c:v>9663</c:v>
                </c:pt>
                <c:pt idx="2">
                  <c:v>9019</c:v>
                </c:pt>
                <c:pt idx="3">
                  <c:v>8406</c:v>
                </c:pt>
                <c:pt idx="4">
                  <c:v>9239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B-42BF-9F06-94F1DE88D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46752"/>
        <c:axId val="106353024"/>
      </c:lineChart>
      <c:dateAx>
        <c:axId val="106346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6353024"/>
        <c:crosses val="autoZero"/>
        <c:auto val="1"/>
        <c:lblOffset val="100"/>
        <c:baseTimeUnit val="years"/>
      </c:dateAx>
      <c:valAx>
        <c:axId val="106353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63467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70" zoomScaleNormal="7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愛媛県八幡浜市　中央駐車場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公共施設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913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113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20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33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120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代行制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123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302.10000000000002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497.4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553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592.4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385.3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169.7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169.7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175.8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181.8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190.9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277.8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443.6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355.6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358.6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298.39999999999998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2.1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2.2999999999999998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2.7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2.2999999999999998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9.6999999999999993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149.5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154.1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151.6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151.19999999999999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153.80000000000001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124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125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66.900000000000006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79.7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81.7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82.9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74.099999999999994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3250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3787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3846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4062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2796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48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54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33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14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32.299999999999997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33.4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32.299999999999997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22.3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27.1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7497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9663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9019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8406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9239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126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59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45.6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85.4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69.900000000000006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59.6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51.8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49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r0o4xvRglW6oqmhgVnWcu2QVL3mhR7xvkdpaNiImP9M4AsYqayn20Wc+kU4WFcRmAFoPF00eQcqCdFfxZlqI6Q==" saltValue="6Zbx533F6Xel3GdDoBHudA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51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52</v>
      </c>
      <c r="B3" s="50" t="s">
        <v>53</v>
      </c>
      <c r="C3" s="50" t="s">
        <v>54</v>
      </c>
      <c r="D3" s="50" t="s">
        <v>55</v>
      </c>
      <c r="E3" s="50" t="s">
        <v>56</v>
      </c>
      <c r="F3" s="50" t="s">
        <v>57</v>
      </c>
      <c r="G3" s="50" t="s">
        <v>58</v>
      </c>
      <c r="H3" s="143" t="s">
        <v>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62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63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64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65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66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67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68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69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70</v>
      </c>
      <c r="CN4" s="149" t="s">
        <v>71</v>
      </c>
      <c r="CO4" s="140" t="s">
        <v>72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73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74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75</v>
      </c>
      <c r="B5" s="58"/>
      <c r="C5" s="58"/>
      <c r="D5" s="58"/>
      <c r="E5" s="58"/>
      <c r="F5" s="58"/>
      <c r="G5" s="58"/>
      <c r="H5" s="59" t="s">
        <v>76</v>
      </c>
      <c r="I5" s="59" t="s">
        <v>77</v>
      </c>
      <c r="J5" s="59" t="s">
        <v>78</v>
      </c>
      <c r="K5" s="59" t="s">
        <v>79</v>
      </c>
      <c r="L5" s="59" t="s">
        <v>80</v>
      </c>
      <c r="M5" s="59" t="s">
        <v>4</v>
      </c>
      <c r="N5" s="59" t="s">
        <v>5</v>
      </c>
      <c r="O5" s="59" t="s">
        <v>81</v>
      </c>
      <c r="P5" s="59" t="s">
        <v>13</v>
      </c>
      <c r="Q5" s="59" t="s">
        <v>82</v>
      </c>
      <c r="R5" s="59" t="s">
        <v>83</v>
      </c>
      <c r="S5" s="59" t="s">
        <v>84</v>
      </c>
      <c r="T5" s="59" t="s">
        <v>85</v>
      </c>
      <c r="U5" s="59" t="s">
        <v>86</v>
      </c>
      <c r="V5" s="59" t="s">
        <v>87</v>
      </c>
      <c r="W5" s="59" t="s">
        <v>88</v>
      </c>
      <c r="X5" s="59" t="s">
        <v>89</v>
      </c>
      <c r="Y5" s="59" t="s">
        <v>90</v>
      </c>
      <c r="Z5" s="59" t="s">
        <v>91</v>
      </c>
      <c r="AA5" s="59" t="s">
        <v>92</v>
      </c>
      <c r="AB5" s="59" t="s">
        <v>93</v>
      </c>
      <c r="AC5" s="59" t="s">
        <v>94</v>
      </c>
      <c r="AD5" s="59" t="s">
        <v>95</v>
      </c>
      <c r="AE5" s="59" t="s">
        <v>96</v>
      </c>
      <c r="AF5" s="59" t="s">
        <v>97</v>
      </c>
      <c r="AG5" s="59" t="s">
        <v>98</v>
      </c>
      <c r="AH5" s="59" t="s">
        <v>99</v>
      </c>
      <c r="AI5" s="59" t="s">
        <v>100</v>
      </c>
      <c r="AJ5" s="59" t="s">
        <v>90</v>
      </c>
      <c r="AK5" s="59" t="s">
        <v>91</v>
      </c>
      <c r="AL5" s="59" t="s">
        <v>92</v>
      </c>
      <c r="AM5" s="59" t="s">
        <v>93</v>
      </c>
      <c r="AN5" s="59" t="s">
        <v>94</v>
      </c>
      <c r="AO5" s="59" t="s">
        <v>95</v>
      </c>
      <c r="AP5" s="59" t="s">
        <v>96</v>
      </c>
      <c r="AQ5" s="59" t="s">
        <v>97</v>
      </c>
      <c r="AR5" s="59" t="s">
        <v>98</v>
      </c>
      <c r="AS5" s="59" t="s">
        <v>99</v>
      </c>
      <c r="AT5" s="59" t="s">
        <v>100</v>
      </c>
      <c r="AU5" s="59" t="s">
        <v>90</v>
      </c>
      <c r="AV5" s="59" t="s">
        <v>91</v>
      </c>
      <c r="AW5" s="59" t="s">
        <v>92</v>
      </c>
      <c r="AX5" s="59" t="s">
        <v>93</v>
      </c>
      <c r="AY5" s="59" t="s">
        <v>94</v>
      </c>
      <c r="AZ5" s="59" t="s">
        <v>95</v>
      </c>
      <c r="BA5" s="59" t="s">
        <v>96</v>
      </c>
      <c r="BB5" s="59" t="s">
        <v>97</v>
      </c>
      <c r="BC5" s="59" t="s">
        <v>98</v>
      </c>
      <c r="BD5" s="59" t="s">
        <v>99</v>
      </c>
      <c r="BE5" s="59" t="s">
        <v>100</v>
      </c>
      <c r="BF5" s="59" t="s">
        <v>90</v>
      </c>
      <c r="BG5" s="59" t="s">
        <v>91</v>
      </c>
      <c r="BH5" s="59" t="s">
        <v>92</v>
      </c>
      <c r="BI5" s="59" t="s">
        <v>93</v>
      </c>
      <c r="BJ5" s="59" t="s">
        <v>94</v>
      </c>
      <c r="BK5" s="59" t="s">
        <v>95</v>
      </c>
      <c r="BL5" s="59" t="s">
        <v>96</v>
      </c>
      <c r="BM5" s="59" t="s">
        <v>97</v>
      </c>
      <c r="BN5" s="59" t="s">
        <v>98</v>
      </c>
      <c r="BO5" s="59" t="s">
        <v>99</v>
      </c>
      <c r="BP5" s="59" t="s">
        <v>100</v>
      </c>
      <c r="BQ5" s="59" t="s">
        <v>90</v>
      </c>
      <c r="BR5" s="59" t="s">
        <v>91</v>
      </c>
      <c r="BS5" s="59" t="s">
        <v>92</v>
      </c>
      <c r="BT5" s="59" t="s">
        <v>93</v>
      </c>
      <c r="BU5" s="59" t="s">
        <v>94</v>
      </c>
      <c r="BV5" s="59" t="s">
        <v>95</v>
      </c>
      <c r="BW5" s="59" t="s">
        <v>96</v>
      </c>
      <c r="BX5" s="59" t="s">
        <v>97</v>
      </c>
      <c r="BY5" s="59" t="s">
        <v>98</v>
      </c>
      <c r="BZ5" s="59" t="s">
        <v>99</v>
      </c>
      <c r="CA5" s="59" t="s">
        <v>100</v>
      </c>
      <c r="CB5" s="59" t="s">
        <v>90</v>
      </c>
      <c r="CC5" s="59" t="s">
        <v>91</v>
      </c>
      <c r="CD5" s="59" t="s">
        <v>92</v>
      </c>
      <c r="CE5" s="59" t="s">
        <v>93</v>
      </c>
      <c r="CF5" s="59" t="s">
        <v>94</v>
      </c>
      <c r="CG5" s="59" t="s">
        <v>95</v>
      </c>
      <c r="CH5" s="59" t="s">
        <v>96</v>
      </c>
      <c r="CI5" s="59" t="s">
        <v>97</v>
      </c>
      <c r="CJ5" s="59" t="s">
        <v>98</v>
      </c>
      <c r="CK5" s="59" t="s">
        <v>99</v>
      </c>
      <c r="CL5" s="59" t="s">
        <v>100</v>
      </c>
      <c r="CM5" s="150"/>
      <c r="CN5" s="150"/>
      <c r="CO5" s="59" t="s">
        <v>90</v>
      </c>
      <c r="CP5" s="59" t="s">
        <v>91</v>
      </c>
      <c r="CQ5" s="59" t="s">
        <v>92</v>
      </c>
      <c r="CR5" s="59" t="s">
        <v>93</v>
      </c>
      <c r="CS5" s="59" t="s">
        <v>94</v>
      </c>
      <c r="CT5" s="59" t="s">
        <v>95</v>
      </c>
      <c r="CU5" s="59" t="s">
        <v>96</v>
      </c>
      <c r="CV5" s="59" t="s">
        <v>97</v>
      </c>
      <c r="CW5" s="59" t="s">
        <v>98</v>
      </c>
      <c r="CX5" s="59" t="s">
        <v>99</v>
      </c>
      <c r="CY5" s="59" t="s">
        <v>100</v>
      </c>
      <c r="CZ5" s="59" t="s">
        <v>90</v>
      </c>
      <c r="DA5" s="59" t="s">
        <v>91</v>
      </c>
      <c r="DB5" s="59" t="s">
        <v>92</v>
      </c>
      <c r="DC5" s="59" t="s">
        <v>93</v>
      </c>
      <c r="DD5" s="59" t="s">
        <v>94</v>
      </c>
      <c r="DE5" s="59" t="s">
        <v>95</v>
      </c>
      <c r="DF5" s="59" t="s">
        <v>96</v>
      </c>
      <c r="DG5" s="59" t="s">
        <v>97</v>
      </c>
      <c r="DH5" s="59" t="s">
        <v>98</v>
      </c>
      <c r="DI5" s="59" t="s">
        <v>99</v>
      </c>
      <c r="DJ5" s="59" t="s">
        <v>35</v>
      </c>
      <c r="DK5" s="59" t="s">
        <v>90</v>
      </c>
      <c r="DL5" s="59" t="s">
        <v>91</v>
      </c>
      <c r="DM5" s="59" t="s">
        <v>92</v>
      </c>
      <c r="DN5" s="59" t="s">
        <v>93</v>
      </c>
      <c r="DO5" s="59" t="s">
        <v>94</v>
      </c>
      <c r="DP5" s="59" t="s">
        <v>95</v>
      </c>
      <c r="DQ5" s="59" t="s">
        <v>96</v>
      </c>
      <c r="DR5" s="59" t="s">
        <v>97</v>
      </c>
      <c r="DS5" s="59" t="s">
        <v>98</v>
      </c>
      <c r="DT5" s="59" t="s">
        <v>99</v>
      </c>
      <c r="DU5" s="59" t="s">
        <v>100</v>
      </c>
    </row>
    <row r="6" spans="1:125" s="66" customFormat="1" x14ac:dyDescent="0.15">
      <c r="A6" s="49" t="s">
        <v>101</v>
      </c>
      <c r="B6" s="60">
        <f>B8</f>
        <v>2018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7</v>
      </c>
      <c r="H6" s="60" t="str">
        <f>SUBSTITUTE(H8,"　","")</f>
        <v>愛媛県八幡浜市</v>
      </c>
      <c r="I6" s="60" t="str">
        <f t="shared" si="1"/>
        <v>中央駐車場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20</v>
      </c>
      <c r="S6" s="62" t="str">
        <f t="shared" si="1"/>
        <v>公共施設</v>
      </c>
      <c r="T6" s="62" t="str">
        <f t="shared" si="1"/>
        <v>無</v>
      </c>
      <c r="U6" s="63">
        <f t="shared" si="1"/>
        <v>913</v>
      </c>
      <c r="V6" s="63">
        <f t="shared" si="1"/>
        <v>33</v>
      </c>
      <c r="W6" s="63">
        <f t="shared" si="1"/>
        <v>120</v>
      </c>
      <c r="X6" s="62" t="str">
        <f t="shared" si="1"/>
        <v>代行制</v>
      </c>
      <c r="Y6" s="64">
        <f>IF(Y8="-",NA(),Y8)</f>
        <v>302.10000000000002</v>
      </c>
      <c r="Z6" s="64">
        <f t="shared" ref="Z6:AH6" si="2">IF(Z8="-",NA(),Z8)</f>
        <v>497.4</v>
      </c>
      <c r="AA6" s="64">
        <f t="shared" si="2"/>
        <v>553</v>
      </c>
      <c r="AB6" s="64">
        <f t="shared" si="2"/>
        <v>592.4</v>
      </c>
      <c r="AC6" s="64">
        <f t="shared" si="2"/>
        <v>385.3</v>
      </c>
      <c r="AD6" s="64">
        <f t="shared" si="2"/>
        <v>277.8</v>
      </c>
      <c r="AE6" s="64">
        <f t="shared" si="2"/>
        <v>443.6</v>
      </c>
      <c r="AF6" s="64">
        <f t="shared" si="2"/>
        <v>355.6</v>
      </c>
      <c r="AG6" s="64">
        <f t="shared" si="2"/>
        <v>358.6</v>
      </c>
      <c r="AH6" s="64">
        <f t="shared" si="2"/>
        <v>298.39999999999998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2.1</v>
      </c>
      <c r="AP6" s="64">
        <f t="shared" si="3"/>
        <v>2.2999999999999998</v>
      </c>
      <c r="AQ6" s="64">
        <f t="shared" si="3"/>
        <v>2.7</v>
      </c>
      <c r="AR6" s="64">
        <f t="shared" si="3"/>
        <v>2.2999999999999998</v>
      </c>
      <c r="AS6" s="64">
        <f t="shared" si="3"/>
        <v>9.6999999999999993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48</v>
      </c>
      <c r="BA6" s="65">
        <f t="shared" si="4"/>
        <v>48</v>
      </c>
      <c r="BB6" s="65">
        <f t="shared" si="4"/>
        <v>54</v>
      </c>
      <c r="BC6" s="65">
        <f t="shared" si="4"/>
        <v>33</v>
      </c>
      <c r="BD6" s="65">
        <f t="shared" si="4"/>
        <v>14</v>
      </c>
      <c r="BE6" s="63" t="str">
        <f>IF(BE8="-","",IF(BE8="-","【-】","【"&amp;SUBSTITUTE(TEXT(BE8,"#,##0"),"-","△")&amp;"】"))</f>
        <v>【30】</v>
      </c>
      <c r="BF6" s="64">
        <f>IF(BF8="-",NA(),BF8)</f>
        <v>66.900000000000006</v>
      </c>
      <c r="BG6" s="64">
        <f t="shared" ref="BG6:BO6" si="5">IF(BG8="-",NA(),BG8)</f>
        <v>79.7</v>
      </c>
      <c r="BH6" s="64">
        <f t="shared" si="5"/>
        <v>81.7</v>
      </c>
      <c r="BI6" s="64">
        <f t="shared" si="5"/>
        <v>82.9</v>
      </c>
      <c r="BJ6" s="64">
        <f t="shared" si="5"/>
        <v>74.099999999999994</v>
      </c>
      <c r="BK6" s="64">
        <f t="shared" si="5"/>
        <v>32.299999999999997</v>
      </c>
      <c r="BL6" s="64">
        <f t="shared" si="5"/>
        <v>33.4</v>
      </c>
      <c r="BM6" s="64">
        <f t="shared" si="5"/>
        <v>32.299999999999997</v>
      </c>
      <c r="BN6" s="64">
        <f t="shared" si="5"/>
        <v>22.3</v>
      </c>
      <c r="BO6" s="64">
        <f t="shared" si="5"/>
        <v>27.1</v>
      </c>
      <c r="BP6" s="61" t="str">
        <f>IF(BP8="-","",IF(BP8="-","【-】","【"&amp;SUBSTITUTE(TEXT(BP8,"#,##0.0"),"-","△")&amp;"】"))</f>
        <v>【26.3】</v>
      </c>
      <c r="BQ6" s="65">
        <f>IF(BQ8="-",NA(),BQ8)</f>
        <v>3250</v>
      </c>
      <c r="BR6" s="65">
        <f t="shared" ref="BR6:BZ6" si="6">IF(BR8="-",NA(),BR8)</f>
        <v>3787</v>
      </c>
      <c r="BS6" s="65">
        <f t="shared" si="6"/>
        <v>3846</v>
      </c>
      <c r="BT6" s="65">
        <f t="shared" si="6"/>
        <v>4062</v>
      </c>
      <c r="BU6" s="65">
        <f t="shared" si="6"/>
        <v>2796</v>
      </c>
      <c r="BV6" s="65">
        <f t="shared" si="6"/>
        <v>7497</v>
      </c>
      <c r="BW6" s="65">
        <f t="shared" si="6"/>
        <v>9663</v>
      </c>
      <c r="BX6" s="65">
        <f t="shared" si="6"/>
        <v>9019</v>
      </c>
      <c r="BY6" s="65">
        <f t="shared" si="6"/>
        <v>8406</v>
      </c>
      <c r="BZ6" s="65">
        <f t="shared" si="6"/>
        <v>9239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102</v>
      </c>
      <c r="CM6" s="63">
        <f t="shared" ref="CM6:CN6" si="7">CM8</f>
        <v>59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102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45.6</v>
      </c>
      <c r="DF6" s="64">
        <f t="shared" si="8"/>
        <v>85.4</v>
      </c>
      <c r="DG6" s="64">
        <f t="shared" si="8"/>
        <v>69.900000000000006</v>
      </c>
      <c r="DH6" s="64">
        <f t="shared" si="8"/>
        <v>59.6</v>
      </c>
      <c r="DI6" s="64">
        <f t="shared" si="8"/>
        <v>51.8</v>
      </c>
      <c r="DJ6" s="61" t="str">
        <f>IF(DJ8="-","",IF(DJ8="-","【-】","【"&amp;SUBSTITUTE(TEXT(DJ8,"#,##0.0"),"-","△")&amp;"】"))</f>
        <v>【103.6】</v>
      </c>
      <c r="DK6" s="64">
        <f>IF(DK8="-",NA(),DK8)</f>
        <v>169.7</v>
      </c>
      <c r="DL6" s="64">
        <f t="shared" ref="DL6:DT6" si="9">IF(DL8="-",NA(),DL8)</f>
        <v>169.7</v>
      </c>
      <c r="DM6" s="64">
        <f t="shared" si="9"/>
        <v>175.8</v>
      </c>
      <c r="DN6" s="64">
        <f t="shared" si="9"/>
        <v>181.8</v>
      </c>
      <c r="DO6" s="64">
        <f t="shared" si="9"/>
        <v>190.9</v>
      </c>
      <c r="DP6" s="64">
        <f t="shared" si="9"/>
        <v>149.5</v>
      </c>
      <c r="DQ6" s="64">
        <f t="shared" si="9"/>
        <v>154.1</v>
      </c>
      <c r="DR6" s="64">
        <f t="shared" si="9"/>
        <v>151.6</v>
      </c>
      <c r="DS6" s="64">
        <f t="shared" si="9"/>
        <v>151.19999999999999</v>
      </c>
      <c r="DT6" s="64">
        <f t="shared" si="9"/>
        <v>153.80000000000001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103</v>
      </c>
      <c r="B7" s="60">
        <f t="shared" ref="B7:X7" si="10">B8</f>
        <v>2018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7</v>
      </c>
      <c r="H7" s="60" t="str">
        <f t="shared" si="10"/>
        <v>愛媛県　八幡浜市</v>
      </c>
      <c r="I7" s="60" t="str">
        <f t="shared" si="10"/>
        <v>中央駐車場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20</v>
      </c>
      <c r="S7" s="62" t="str">
        <f t="shared" si="10"/>
        <v>公共施設</v>
      </c>
      <c r="T7" s="62" t="str">
        <f t="shared" si="10"/>
        <v>無</v>
      </c>
      <c r="U7" s="63">
        <f t="shared" si="10"/>
        <v>913</v>
      </c>
      <c r="V7" s="63">
        <f t="shared" si="10"/>
        <v>33</v>
      </c>
      <c r="W7" s="63">
        <f t="shared" si="10"/>
        <v>120</v>
      </c>
      <c r="X7" s="62" t="str">
        <f t="shared" si="10"/>
        <v>代行制</v>
      </c>
      <c r="Y7" s="64">
        <f>Y8</f>
        <v>302.10000000000002</v>
      </c>
      <c r="Z7" s="64">
        <f t="shared" ref="Z7:AH7" si="11">Z8</f>
        <v>497.4</v>
      </c>
      <c r="AA7" s="64">
        <f t="shared" si="11"/>
        <v>553</v>
      </c>
      <c r="AB7" s="64">
        <f t="shared" si="11"/>
        <v>592.4</v>
      </c>
      <c r="AC7" s="64">
        <f t="shared" si="11"/>
        <v>385.3</v>
      </c>
      <c r="AD7" s="64">
        <f t="shared" si="11"/>
        <v>277.8</v>
      </c>
      <c r="AE7" s="64">
        <f t="shared" si="11"/>
        <v>443.6</v>
      </c>
      <c r="AF7" s="64">
        <f t="shared" si="11"/>
        <v>355.6</v>
      </c>
      <c r="AG7" s="64">
        <f t="shared" si="11"/>
        <v>358.6</v>
      </c>
      <c r="AH7" s="64">
        <f t="shared" si="11"/>
        <v>298.39999999999998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2.1</v>
      </c>
      <c r="AP7" s="64">
        <f t="shared" si="12"/>
        <v>2.2999999999999998</v>
      </c>
      <c r="AQ7" s="64">
        <f t="shared" si="12"/>
        <v>2.7</v>
      </c>
      <c r="AR7" s="64">
        <f t="shared" si="12"/>
        <v>2.2999999999999998</v>
      </c>
      <c r="AS7" s="64">
        <f t="shared" si="12"/>
        <v>9.6999999999999993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48</v>
      </c>
      <c r="BA7" s="65">
        <f t="shared" si="13"/>
        <v>48</v>
      </c>
      <c r="BB7" s="65">
        <f t="shared" si="13"/>
        <v>54</v>
      </c>
      <c r="BC7" s="65">
        <f t="shared" si="13"/>
        <v>33</v>
      </c>
      <c r="BD7" s="65">
        <f t="shared" si="13"/>
        <v>14</v>
      </c>
      <c r="BE7" s="63"/>
      <c r="BF7" s="64">
        <f>BF8</f>
        <v>66.900000000000006</v>
      </c>
      <c r="BG7" s="64">
        <f t="shared" ref="BG7:BO7" si="14">BG8</f>
        <v>79.7</v>
      </c>
      <c r="BH7" s="64">
        <f t="shared" si="14"/>
        <v>81.7</v>
      </c>
      <c r="BI7" s="64">
        <f t="shared" si="14"/>
        <v>82.9</v>
      </c>
      <c r="BJ7" s="64">
        <f t="shared" si="14"/>
        <v>74.099999999999994</v>
      </c>
      <c r="BK7" s="64">
        <f t="shared" si="14"/>
        <v>32.299999999999997</v>
      </c>
      <c r="BL7" s="64">
        <f t="shared" si="14"/>
        <v>33.4</v>
      </c>
      <c r="BM7" s="64">
        <f t="shared" si="14"/>
        <v>32.299999999999997</v>
      </c>
      <c r="BN7" s="64">
        <f t="shared" si="14"/>
        <v>22.3</v>
      </c>
      <c r="BO7" s="64">
        <f t="shared" si="14"/>
        <v>27.1</v>
      </c>
      <c r="BP7" s="61"/>
      <c r="BQ7" s="65">
        <f>BQ8</f>
        <v>3250</v>
      </c>
      <c r="BR7" s="65">
        <f t="shared" ref="BR7:BZ7" si="15">BR8</f>
        <v>3787</v>
      </c>
      <c r="BS7" s="65">
        <f t="shared" si="15"/>
        <v>3846</v>
      </c>
      <c r="BT7" s="65">
        <f t="shared" si="15"/>
        <v>4062</v>
      </c>
      <c r="BU7" s="65">
        <f t="shared" si="15"/>
        <v>2796</v>
      </c>
      <c r="BV7" s="65">
        <f t="shared" si="15"/>
        <v>7497</v>
      </c>
      <c r="BW7" s="65">
        <f t="shared" si="15"/>
        <v>9663</v>
      </c>
      <c r="BX7" s="65">
        <f t="shared" si="15"/>
        <v>9019</v>
      </c>
      <c r="BY7" s="65">
        <f t="shared" si="15"/>
        <v>8406</v>
      </c>
      <c r="BZ7" s="65">
        <f t="shared" si="15"/>
        <v>9239</v>
      </c>
      <c r="CA7" s="63"/>
      <c r="CB7" s="64" t="s">
        <v>104</v>
      </c>
      <c r="CC7" s="64" t="s">
        <v>104</v>
      </c>
      <c r="CD7" s="64" t="s">
        <v>104</v>
      </c>
      <c r="CE7" s="64" t="s">
        <v>104</v>
      </c>
      <c r="CF7" s="64" t="s">
        <v>104</v>
      </c>
      <c r="CG7" s="64" t="s">
        <v>104</v>
      </c>
      <c r="CH7" s="64" t="s">
        <v>104</v>
      </c>
      <c r="CI7" s="64" t="s">
        <v>104</v>
      </c>
      <c r="CJ7" s="64" t="s">
        <v>104</v>
      </c>
      <c r="CK7" s="64" t="s">
        <v>102</v>
      </c>
      <c r="CL7" s="61"/>
      <c r="CM7" s="63">
        <f>CM8</f>
        <v>59</v>
      </c>
      <c r="CN7" s="63">
        <f>CN8</f>
        <v>0</v>
      </c>
      <c r="CO7" s="64" t="s">
        <v>104</v>
      </c>
      <c r="CP7" s="64" t="s">
        <v>104</v>
      </c>
      <c r="CQ7" s="64" t="s">
        <v>104</v>
      </c>
      <c r="CR7" s="64" t="s">
        <v>104</v>
      </c>
      <c r="CS7" s="64" t="s">
        <v>104</v>
      </c>
      <c r="CT7" s="64" t="s">
        <v>104</v>
      </c>
      <c r="CU7" s="64" t="s">
        <v>104</v>
      </c>
      <c r="CV7" s="64" t="s">
        <v>104</v>
      </c>
      <c r="CW7" s="64" t="s">
        <v>104</v>
      </c>
      <c r="CX7" s="64" t="s">
        <v>102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45.6</v>
      </c>
      <c r="DF7" s="64">
        <f t="shared" si="16"/>
        <v>85.4</v>
      </c>
      <c r="DG7" s="64">
        <f t="shared" si="16"/>
        <v>69.900000000000006</v>
      </c>
      <c r="DH7" s="64">
        <f t="shared" si="16"/>
        <v>59.6</v>
      </c>
      <c r="DI7" s="64">
        <f t="shared" si="16"/>
        <v>51.8</v>
      </c>
      <c r="DJ7" s="61"/>
      <c r="DK7" s="64">
        <f>DK8</f>
        <v>169.7</v>
      </c>
      <c r="DL7" s="64">
        <f t="shared" ref="DL7:DT7" si="17">DL8</f>
        <v>169.7</v>
      </c>
      <c r="DM7" s="64">
        <f t="shared" si="17"/>
        <v>175.8</v>
      </c>
      <c r="DN7" s="64">
        <f t="shared" si="17"/>
        <v>181.8</v>
      </c>
      <c r="DO7" s="64">
        <f t="shared" si="17"/>
        <v>190.9</v>
      </c>
      <c r="DP7" s="64">
        <f t="shared" si="17"/>
        <v>149.5</v>
      </c>
      <c r="DQ7" s="64">
        <f t="shared" si="17"/>
        <v>154.1</v>
      </c>
      <c r="DR7" s="64">
        <f t="shared" si="17"/>
        <v>151.6</v>
      </c>
      <c r="DS7" s="64">
        <f t="shared" si="17"/>
        <v>151.19999999999999</v>
      </c>
      <c r="DT7" s="64">
        <f t="shared" si="17"/>
        <v>153.80000000000001</v>
      </c>
      <c r="DU7" s="61"/>
    </row>
    <row r="8" spans="1:125" s="66" customFormat="1" x14ac:dyDescent="0.15">
      <c r="A8" s="49"/>
      <c r="B8" s="67">
        <v>2018</v>
      </c>
      <c r="C8" s="67">
        <v>382043</v>
      </c>
      <c r="D8" s="67">
        <v>47</v>
      </c>
      <c r="E8" s="67">
        <v>14</v>
      </c>
      <c r="F8" s="67">
        <v>0</v>
      </c>
      <c r="G8" s="67">
        <v>7</v>
      </c>
      <c r="H8" s="67" t="s">
        <v>105</v>
      </c>
      <c r="I8" s="67" t="s">
        <v>106</v>
      </c>
      <c r="J8" s="67" t="s">
        <v>107</v>
      </c>
      <c r="K8" s="67" t="s">
        <v>108</v>
      </c>
      <c r="L8" s="67" t="s">
        <v>109</v>
      </c>
      <c r="M8" s="67" t="s">
        <v>110</v>
      </c>
      <c r="N8" s="67" t="s">
        <v>111</v>
      </c>
      <c r="O8" s="68" t="s">
        <v>112</v>
      </c>
      <c r="P8" s="69" t="s">
        <v>113</v>
      </c>
      <c r="Q8" s="69" t="s">
        <v>114</v>
      </c>
      <c r="R8" s="70">
        <v>20</v>
      </c>
      <c r="S8" s="69" t="s">
        <v>115</v>
      </c>
      <c r="T8" s="69" t="s">
        <v>116</v>
      </c>
      <c r="U8" s="70">
        <v>913</v>
      </c>
      <c r="V8" s="70">
        <v>33</v>
      </c>
      <c r="W8" s="70">
        <v>120</v>
      </c>
      <c r="X8" s="69" t="s">
        <v>117</v>
      </c>
      <c r="Y8" s="71">
        <v>302.10000000000002</v>
      </c>
      <c r="Z8" s="71">
        <v>497.4</v>
      </c>
      <c r="AA8" s="71">
        <v>553</v>
      </c>
      <c r="AB8" s="71">
        <v>592.4</v>
      </c>
      <c r="AC8" s="71">
        <v>385.3</v>
      </c>
      <c r="AD8" s="71">
        <v>277.8</v>
      </c>
      <c r="AE8" s="71">
        <v>443.6</v>
      </c>
      <c r="AF8" s="71">
        <v>355.6</v>
      </c>
      <c r="AG8" s="71">
        <v>358.6</v>
      </c>
      <c r="AH8" s="71">
        <v>298.39999999999998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2.1</v>
      </c>
      <c r="AP8" s="71">
        <v>2.2999999999999998</v>
      </c>
      <c r="AQ8" s="71">
        <v>2.7</v>
      </c>
      <c r="AR8" s="71">
        <v>2.2999999999999998</v>
      </c>
      <c r="AS8" s="71">
        <v>9.6999999999999993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48</v>
      </c>
      <c r="BA8" s="72">
        <v>48</v>
      </c>
      <c r="BB8" s="72">
        <v>54</v>
      </c>
      <c r="BC8" s="72">
        <v>33</v>
      </c>
      <c r="BD8" s="72">
        <v>14</v>
      </c>
      <c r="BE8" s="72">
        <v>30</v>
      </c>
      <c r="BF8" s="71">
        <v>66.900000000000006</v>
      </c>
      <c r="BG8" s="71">
        <v>79.7</v>
      </c>
      <c r="BH8" s="71">
        <v>81.7</v>
      </c>
      <c r="BI8" s="71">
        <v>82.9</v>
      </c>
      <c r="BJ8" s="71">
        <v>74.099999999999994</v>
      </c>
      <c r="BK8" s="71">
        <v>32.299999999999997</v>
      </c>
      <c r="BL8" s="71">
        <v>33.4</v>
      </c>
      <c r="BM8" s="71">
        <v>32.299999999999997</v>
      </c>
      <c r="BN8" s="71">
        <v>22.3</v>
      </c>
      <c r="BO8" s="71">
        <v>27.1</v>
      </c>
      <c r="BP8" s="68">
        <v>26.3</v>
      </c>
      <c r="BQ8" s="72">
        <v>3250</v>
      </c>
      <c r="BR8" s="72">
        <v>3787</v>
      </c>
      <c r="BS8" s="72">
        <v>3846</v>
      </c>
      <c r="BT8" s="73">
        <v>4062</v>
      </c>
      <c r="BU8" s="73">
        <v>2796</v>
      </c>
      <c r="BV8" s="72">
        <v>7497</v>
      </c>
      <c r="BW8" s="72">
        <v>9663</v>
      </c>
      <c r="BX8" s="72">
        <v>9019</v>
      </c>
      <c r="BY8" s="72">
        <v>8406</v>
      </c>
      <c r="BZ8" s="72">
        <v>9239</v>
      </c>
      <c r="CA8" s="70">
        <v>16102</v>
      </c>
      <c r="CB8" s="71" t="s">
        <v>109</v>
      </c>
      <c r="CC8" s="71" t="s">
        <v>109</v>
      </c>
      <c r="CD8" s="71" t="s">
        <v>109</v>
      </c>
      <c r="CE8" s="71" t="s">
        <v>109</v>
      </c>
      <c r="CF8" s="71" t="s">
        <v>109</v>
      </c>
      <c r="CG8" s="71" t="s">
        <v>109</v>
      </c>
      <c r="CH8" s="71" t="s">
        <v>109</v>
      </c>
      <c r="CI8" s="71" t="s">
        <v>109</v>
      </c>
      <c r="CJ8" s="71" t="s">
        <v>109</v>
      </c>
      <c r="CK8" s="71" t="s">
        <v>109</v>
      </c>
      <c r="CL8" s="68" t="s">
        <v>109</v>
      </c>
      <c r="CM8" s="70">
        <v>59</v>
      </c>
      <c r="CN8" s="70">
        <v>0</v>
      </c>
      <c r="CO8" s="71" t="s">
        <v>109</v>
      </c>
      <c r="CP8" s="71" t="s">
        <v>109</v>
      </c>
      <c r="CQ8" s="71" t="s">
        <v>109</v>
      </c>
      <c r="CR8" s="71" t="s">
        <v>109</v>
      </c>
      <c r="CS8" s="71" t="s">
        <v>109</v>
      </c>
      <c r="CT8" s="71" t="s">
        <v>109</v>
      </c>
      <c r="CU8" s="71" t="s">
        <v>109</v>
      </c>
      <c r="CV8" s="71" t="s">
        <v>109</v>
      </c>
      <c r="CW8" s="71" t="s">
        <v>109</v>
      </c>
      <c r="CX8" s="71" t="s">
        <v>109</v>
      </c>
      <c r="CY8" s="68" t="s">
        <v>109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45.6</v>
      </c>
      <c r="DF8" s="71">
        <v>85.4</v>
      </c>
      <c r="DG8" s="71">
        <v>69.900000000000006</v>
      </c>
      <c r="DH8" s="71">
        <v>59.6</v>
      </c>
      <c r="DI8" s="71">
        <v>51.8</v>
      </c>
      <c r="DJ8" s="68">
        <v>103.6</v>
      </c>
      <c r="DK8" s="71">
        <v>169.7</v>
      </c>
      <c r="DL8" s="71">
        <v>169.7</v>
      </c>
      <c r="DM8" s="71">
        <v>175.8</v>
      </c>
      <c r="DN8" s="71">
        <v>181.8</v>
      </c>
      <c r="DO8" s="71">
        <v>190.9</v>
      </c>
      <c r="DP8" s="71">
        <v>149.5</v>
      </c>
      <c r="DQ8" s="71">
        <v>154.1</v>
      </c>
      <c r="DR8" s="71">
        <v>151.6</v>
      </c>
      <c r="DS8" s="71">
        <v>151.19999999999999</v>
      </c>
      <c r="DT8" s="71">
        <v>153.80000000000001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118</v>
      </c>
      <c r="C10" s="78" t="s">
        <v>119</v>
      </c>
      <c r="D10" s="78" t="s">
        <v>120</v>
      </c>
      <c r="E10" s="78" t="s">
        <v>121</v>
      </c>
      <c r="F10" s="78" t="s">
        <v>122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53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2019-12-05T07:28:42Z</dcterms:created>
  <dcterms:modified xsi:type="dcterms:W3CDTF">2020-02-14T04:06:11Z</dcterms:modified>
  <cp:category/>
</cp:coreProperties>
</file>