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31（安岡）\03公営企業\07経営比較分析表\H30分   (H31文書に保存)\20200109 公営企業に係る経営比較分析表（平成30年度決算）の分析等について\09 HP掲載データ\04 八幡浜市\"/>
    </mc:Choice>
  </mc:AlternateContent>
  <workbookProtection workbookAlgorithmName="SHA-512" workbookHashValue="mZBu+v0C8ZUUwb2Mjbqi3rihtqH0xRUWB6FZ6sZIvAHO72O4MfCn7dXynrO9XbqQQbjhC4N2V2NNSzRK0VRqQw==" workbookSaltValue="dhplKSPPqvK79POYeRvFfA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I10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<sst xmlns="http://schemas.openxmlformats.org/spreadsheetml/2006/main" count="239" uniqueCount="115">
  <si>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</si>
  <si>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</si>
  <si>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</si>
  <si>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</si>
  <si>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</si>
  <si>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</si>
  <si>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</si>
  <si>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</si>
  <si>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</si>
  <si>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</si>
  <si>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</si>
  <si>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</si>
  <si>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</si>
  <si>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</si>
  <si>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</si>
  <si>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</si>
  <si>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</si>
  <si>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</si>
  <si>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</si>
  <si>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</si>
  <si>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</si>
  <si>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</si>
  <si>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</si>
  <si>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</si>
  <si>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</si>
  <si>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</si>
  <si>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</si>
  <si>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</si>
  <si>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</si>
  <si>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</si>
  <si>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</si>
  <si>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</si>
  <si>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</si>
  <si>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</si>
  <si>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</si>
  <si>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</si>
  <si>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</si>
  <si>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</si>
  <si>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</si>
  <si>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</si>
  <si>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</si>
  <si>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</si>
  <si>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</si>
  <si>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</si>
  <si>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</si>
  <si>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</si>
  <si>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</si>
  <si>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</si>
  <si>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</si>
  <si>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</si>
  <si>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</si>
  <si>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</si>
  <si>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</si>
  <si>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</si>
  <si>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</si>
  <si>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</si>
  <si>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</si>
  <si>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</si>
  <si>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</si>
  <si>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</si>
  <si>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</si>
  <si>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</si>
  <si>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</si>
  <si>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</si>
  <si>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</si>
  <si>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</si>
  <si>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</si>
  <si>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</si>
  <si>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</si>
  <si>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</si>
  <si>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</si>
  <si>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</si>
  <si>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</si>
  <si>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</si>
  <si>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</si>
  <si>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</si>
  <si>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</si>
  <si>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</si>
  <si>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</si>
  <si>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</si>
  <si>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</si>
  <si>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</si>
  <si>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</si>
  <si>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</si>
  <si>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</si>
  <si>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</si>
  <si>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</si>
  <si>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</si>
  <si>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</si>
  <si>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</si>
  <si>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</si>
  <si>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</si>
  <si>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</si>
  <si>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</si>
  <si>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</si>
  <si>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</si>
  <si>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</si>
  <si>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</si>
  <si>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</si>
  <si>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八幡浜市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</si>
  <si>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</si>
  <si>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</si>
  <si>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</si>
  <si>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</si>
  <si>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</si>
  <si>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</si>
  <si>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</si>
  <si>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</si>
  <si>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</si>
  <si>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</si>
  <si>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</si>
  <si>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</si>
  <si>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
　事業開始が平成12年度からなので、耐用年数超過により部品（ブロワー等）の修繕費用が増加している。</t>
    <rPh sb="2" eb="4">
      <t>ジギョウ</t>
    </rPh>
    <rPh sb="4" eb="6">
      <t>カイシ</t>
    </rPh>
    <rPh sb="7" eb="9">
      <t>ヘイセイ</t>
    </rPh>
    <rPh sb="11" eb="13">
      <t>ネンド</t>
    </rPh>
    <rPh sb="19" eb="21">
      <t>タイヨウ</t>
    </rPh>
    <rPh sb="21" eb="23">
      <t>ネンスウ</t>
    </rPh>
    <rPh sb="23" eb="25">
      <t>チョウカ</t>
    </rPh>
    <rPh sb="28" eb="30">
      <t>ブヒン</t>
    </rPh>
    <rPh sb="35" eb="36">
      <t>トウ</t>
    </rPh>
    <rPh sb="38" eb="40">
      <t>シュウゼン</t>
    </rPh>
    <rPh sb="40" eb="42">
      <t>ヒヨウ</t>
    </rPh>
    <rPh sb="43" eb="45">
      <t>ゾウカ</t>
    </rPh>
    <phoneticPr fontId="4"/>
  </si>
  <si>
    <t xml:space="preserve">
　維持管理費用（点検、清掃、修繕等）を料金収入で賄えていない。使用料の適正化（値上）が無理であれば、新規整備の取り止め等も検討する必要がある。</t>
    <rPh sb="2" eb="4">
      <t>イジ</t>
    </rPh>
    <rPh sb="4" eb="6">
      <t>カンリ</t>
    </rPh>
    <rPh sb="6" eb="8">
      <t>ヒヨウ</t>
    </rPh>
    <rPh sb="9" eb="11">
      <t>テンケン</t>
    </rPh>
    <rPh sb="12" eb="14">
      <t>セイソウ</t>
    </rPh>
    <rPh sb="15" eb="17">
      <t>シュウゼン</t>
    </rPh>
    <rPh sb="17" eb="18">
      <t>トウ</t>
    </rPh>
    <rPh sb="20" eb="22">
      <t>リョウキン</t>
    </rPh>
    <rPh sb="22" eb="24">
      <t>シュウニュウ</t>
    </rPh>
    <rPh sb="25" eb="26">
      <t>マカナ</t>
    </rPh>
    <rPh sb="32" eb="35">
      <t>シヨウリョウ</t>
    </rPh>
    <rPh sb="36" eb="39">
      <t>テキセイカ</t>
    </rPh>
    <rPh sb="40" eb="42">
      <t>ネア</t>
    </rPh>
    <rPh sb="44" eb="46">
      <t>ムリ</t>
    </rPh>
    <rPh sb="51" eb="53">
      <t>シンキ</t>
    </rPh>
    <rPh sb="53" eb="55">
      <t>セイビ</t>
    </rPh>
    <rPh sb="56" eb="57">
      <t>ト</t>
    </rPh>
    <rPh sb="58" eb="59">
      <t>ヤ</t>
    </rPh>
    <rPh sb="60" eb="61">
      <t>トウ</t>
    </rPh>
    <rPh sb="62" eb="64">
      <t>ケントウ</t>
    </rPh>
    <rPh sb="66" eb="68">
      <t>ヒツヨウ</t>
    </rPh>
    <phoneticPr fontId="4"/>
  </si>
  <si>
    <t xml:space="preserve">
　①　地方債償還金増により、収益的収支比率が下がった。
　④　新規の整備事業費（基数）の増に伴い、新規の借入額が増となったため。
　⑤　平成31年4月からの企業会計移行に伴う3月末打切決算の影響で、経費回収率が上がった。(打切り決算後の支出の方が収入より大きかった。)
　⑥　平成31年4月からの企業会計移行に伴う3月末打切決算の影響で、汚水処理原価が下がった。（4月以降の費用負担)</t>
    <rPh sb="4" eb="6">
      <t>チホウ</t>
    </rPh>
    <rPh sb="6" eb="7">
      <t>サイ</t>
    </rPh>
    <rPh sb="7" eb="10">
      <t>ショウカンキン</t>
    </rPh>
    <rPh sb="10" eb="11">
      <t>ゾウ</t>
    </rPh>
    <rPh sb="15" eb="18">
      <t>シュウエキテキ</t>
    </rPh>
    <rPh sb="18" eb="20">
      <t>シュウシ</t>
    </rPh>
    <rPh sb="20" eb="22">
      <t>ヒリツ</t>
    </rPh>
    <rPh sb="23" eb="24">
      <t>サ</t>
    </rPh>
    <rPh sb="33" eb="35">
      <t>シンキ</t>
    </rPh>
    <rPh sb="36" eb="38">
      <t>セイビ</t>
    </rPh>
    <rPh sb="38" eb="40">
      <t>ジギョウ</t>
    </rPh>
    <rPh sb="40" eb="41">
      <t>ヒ</t>
    </rPh>
    <rPh sb="42" eb="44">
      <t>キスウ</t>
    </rPh>
    <rPh sb="46" eb="47">
      <t>ゾウ</t>
    </rPh>
    <rPh sb="48" eb="49">
      <t>トモナ</t>
    </rPh>
    <rPh sb="51" eb="53">
      <t>シンキ</t>
    </rPh>
    <rPh sb="54" eb="56">
      <t>カリイレ</t>
    </rPh>
    <rPh sb="56" eb="57">
      <t>ガク</t>
    </rPh>
    <rPh sb="58" eb="59">
      <t>ゾウ</t>
    </rPh>
    <rPh sb="102" eb="104">
      <t>ケイヒ</t>
    </rPh>
    <rPh sb="104" eb="106">
      <t>カイシュウ</t>
    </rPh>
    <rPh sb="106" eb="107">
      <t>リツ</t>
    </rPh>
    <rPh sb="108" eb="109">
      <t>ア</t>
    </rPh>
    <rPh sb="114" eb="116">
      <t>ウチキ</t>
    </rPh>
    <rPh sb="117" eb="119">
      <t>ケッサン</t>
    </rPh>
    <rPh sb="119" eb="120">
      <t>アト</t>
    </rPh>
    <rPh sb="121" eb="123">
      <t>シシュツ</t>
    </rPh>
    <rPh sb="124" eb="125">
      <t>カタ</t>
    </rPh>
    <rPh sb="126" eb="128">
      <t>シュウニュウ</t>
    </rPh>
    <rPh sb="130" eb="131">
      <t>オオ</t>
    </rPh>
    <rPh sb="173" eb="175">
      <t>オスイ</t>
    </rPh>
    <rPh sb="175" eb="177">
      <t>ショリ</t>
    </rPh>
    <rPh sb="177" eb="179">
      <t>ゲンカ</t>
    </rPh>
    <rPh sb="187" eb="188">
      <t>ガツ</t>
    </rPh>
    <rPh sb="188" eb="190">
      <t>イコウ</t>
    </rPh>
    <rPh sb="191" eb="192">
      <t>ヒ</t>
    </rPh>
    <rPh sb="192" eb="193">
      <t>ヨウ</t>
    </rPh>
    <rPh sb="193" eb="195">
      <t>フタン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</si>
</sst>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7-4109-BBB5-DC370D7EF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673984"/>
        <c:axId val="102331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7-4109-BBB5-DC370D7EF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73984"/>
        <c:axId val="102331136"/>
      </c:lineChart>
      <c:dateAx>
        <c:axId val="55673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331136"/>
        <c:crosses val="autoZero"/>
        <c:auto val="1"/>
        <c:lblOffset val="100"/>
        <c:baseTimeUnit val="years"/>
      </c:dateAx>
      <c:valAx>
        <c:axId val="102331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673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1-4A1C-A88D-65EED6564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99424"/>
        <c:axId val="76201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59.08</c:v>
                </c:pt>
                <c:pt idx="1">
                  <c:v>60.25</c:v>
                </c:pt>
                <c:pt idx="2">
                  <c:v>61.94</c:v>
                </c:pt>
                <c:pt idx="3">
                  <c:v>61.79</c:v>
                </c:pt>
                <c:pt idx="4">
                  <c:v>59.94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1-4A1C-A88D-65EED6564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199424"/>
        <c:axId val="76201344"/>
      </c:lineChart>
      <c:dateAx>
        <c:axId val="76199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201344"/>
        <c:crosses val="autoZero"/>
        <c:auto val="1"/>
        <c:lblOffset val="100"/>
        <c:baseTimeUnit val="years"/>
      </c:dateAx>
      <c:valAx>
        <c:axId val="76201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199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6-449F-A094-8A27ABA16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66048"/>
        <c:axId val="8926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77.12</c:v>
                </c:pt>
                <c:pt idx="1">
                  <c:v>95.26</c:v>
                </c:pt>
                <c:pt idx="2">
                  <c:v>94.14</c:v>
                </c:pt>
                <c:pt idx="3">
                  <c:v>92.44</c:v>
                </c:pt>
                <c:pt idx="4">
                  <c:v>89.66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6-449F-A094-8A27ABA16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66048"/>
        <c:axId val="89268224"/>
      </c:lineChart>
      <c:dateAx>
        <c:axId val="89266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268224"/>
        <c:crosses val="autoZero"/>
        <c:auto val="1"/>
        <c:lblOffset val="100"/>
        <c:baseTimeUnit val="years"/>
      </c:dateAx>
      <c:valAx>
        <c:axId val="8926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26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85.78</c:v>
                </c:pt>
                <c:pt idx="1">
                  <c:v>84.6</c:v>
                </c:pt>
                <c:pt idx="2">
                  <c:v>81.569999999999993</c:v>
                </c:pt>
                <c:pt idx="3">
                  <c:v>78.430000000000007</c:v>
                </c:pt>
                <c:pt idx="4">
                  <c:v>74.94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9-4543-A6C9-17F190E14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633856"/>
        <c:axId val="150865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9-4543-A6C9-17F190E14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633856"/>
        <c:axId val="150865408"/>
      </c:lineChart>
      <c:dateAx>
        <c:axId val="15063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0865408"/>
        <c:crosses val="autoZero"/>
        <c:auto val="1"/>
        <c:lblOffset val="100"/>
        <c:baseTimeUnit val="years"/>
      </c:dateAx>
      <c:valAx>
        <c:axId val="150865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063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B-4B09-829F-9D554068D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227776"/>
        <c:axId val="151227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B-4B09-829F-9D554068D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227776"/>
        <c:axId val="151227008"/>
      </c:lineChart>
      <c:dateAx>
        <c:axId val="151227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1227008"/>
        <c:crosses val="autoZero"/>
        <c:auto val="1"/>
        <c:lblOffset val="100"/>
        <c:baseTimeUnit val="years"/>
      </c:dateAx>
      <c:valAx>
        <c:axId val="151227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1227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E-45D0-B8F0-8D862B864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05888"/>
        <c:axId val="39216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E-45D0-B8F0-8D862B864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05888"/>
        <c:axId val="39216256"/>
      </c:lineChart>
      <c:dateAx>
        <c:axId val="39205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216256"/>
        <c:crosses val="autoZero"/>
        <c:auto val="1"/>
        <c:lblOffset val="100"/>
        <c:baseTimeUnit val="years"/>
      </c:dateAx>
      <c:valAx>
        <c:axId val="39216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205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4-403D-B264-C174D8D65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39680"/>
        <c:axId val="39241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4-403D-B264-C174D8D65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39680"/>
        <c:axId val="39241600"/>
      </c:lineChart>
      <c:dateAx>
        <c:axId val="39239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241600"/>
        <c:crosses val="autoZero"/>
        <c:auto val="1"/>
        <c:lblOffset val="100"/>
        <c:baseTimeUnit val="years"/>
      </c:dateAx>
      <c:valAx>
        <c:axId val="39241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239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F-456A-8AD2-FEC16D03F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852736"/>
        <c:axId val="42854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F-456A-8AD2-FEC16D03F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52736"/>
        <c:axId val="42854656"/>
      </c:lineChart>
      <c:dateAx>
        <c:axId val="42852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854656"/>
        <c:crosses val="autoZero"/>
        <c:auto val="1"/>
        <c:lblOffset val="100"/>
        <c:baseTimeUnit val="years"/>
      </c:dateAx>
      <c:valAx>
        <c:axId val="42854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852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0-4D06-8799-0B14571FA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653120"/>
        <c:axId val="55655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416.91</c:v>
                </c:pt>
                <c:pt idx="1">
                  <c:v>241.49</c:v>
                </c:pt>
                <c:pt idx="2">
                  <c:v>248.44</c:v>
                </c:pt>
                <c:pt idx="3">
                  <c:v>244.85</c:v>
                </c:pt>
                <c:pt idx="4">
                  <c:v>296.89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0-4D06-8799-0B14571FA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53120"/>
        <c:axId val="55655040"/>
      </c:lineChart>
      <c:dateAx>
        <c:axId val="55653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655040"/>
        <c:crosses val="autoZero"/>
        <c:auto val="1"/>
        <c:lblOffset val="100"/>
        <c:baseTimeUnit val="years"/>
      </c:dateAx>
      <c:valAx>
        <c:axId val="55655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653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62.28</c:v>
                </c:pt>
                <c:pt idx="1">
                  <c:v>59.73</c:v>
                </c:pt>
                <c:pt idx="2">
                  <c:v>66</c:v>
                </c:pt>
                <c:pt idx="3">
                  <c:v>75.77</c:v>
                </c:pt>
                <c:pt idx="4">
                  <c:v>83.66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1-4AEA-BDEE-004294082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61792"/>
        <c:axId val="76163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57.93</c:v>
                </c:pt>
                <c:pt idx="1">
                  <c:v>65.7</c:v>
                </c:pt>
                <c:pt idx="2">
                  <c:v>66.73</c:v>
                </c:pt>
                <c:pt idx="3">
                  <c:v>64.78</c:v>
                </c:pt>
                <c:pt idx="4">
                  <c:v>63.06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1-4AEA-BDEE-004294082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161792"/>
        <c:axId val="76163712"/>
      </c:lineChart>
      <c:dateAx>
        <c:axId val="76161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163712"/>
        <c:crosses val="autoZero"/>
        <c:auto val="1"/>
        <c:lblOffset val="100"/>
        <c:baseTimeUnit val="years"/>
      </c:dateAx>
      <c:valAx>
        <c:axId val="76163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161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155.4</c:v>
                </c:pt>
                <c:pt idx="1">
                  <c:v>161.5</c:v>
                </c:pt>
                <c:pt idx="2">
                  <c:v>145.72999999999999</c:v>
                </c:pt>
                <c:pt idx="3">
                  <c:v>126.2</c:v>
                </c:pt>
                <c:pt idx="4">
                  <c:v>104.89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F-47C8-B927-FC67FA0A8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86752"/>
        <c:axId val="76188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276.93</c:v>
                </c:pt>
                <c:pt idx="1">
                  <c:v>247.94</c:v>
                </c:pt>
                <c:pt idx="2">
                  <c:v>241.29</c:v>
                </c:pt>
                <c:pt idx="3">
                  <c:v>250.21</c:v>
                </c:pt>
                <c:pt idx="4">
                  <c:v>264.77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F-47C8-B927-FC67FA0A8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186752"/>
        <c:axId val="76188672"/>
      </c:lineChart>
      <c:dateAx>
        <c:axId val="76186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188672"/>
        <c:crosses val="autoZero"/>
        <c:auto val="1"/>
        <c:lblOffset val="100"/>
        <c:baseTimeUnit val="years"/>
      </c:dateAx>
      <c:valAx>
        <c:axId val="76188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186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【325.02】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愛媛県　八幡浜市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特定地域生活排水処理</v>
      </c>
      <c r="Q8" s="48"/>
      <c r="R8" s="48"/>
      <c r="S8" s="48"/>
      <c r="T8" s="48"/>
      <c r="U8" s="48"/>
      <c r="V8" s="48"/>
      <c r="W8" s="48" t="str">
        <f>データ!L6</f>
        <v>K2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33850</v>
      </c>
      <c r="AM8" s="50"/>
      <c r="AN8" s="50"/>
      <c r="AO8" s="50"/>
      <c r="AP8" s="50"/>
      <c r="AQ8" s="50"/>
      <c r="AR8" s="50"/>
      <c r="AS8" s="50"/>
      <c r="AT8" s="45">
        <f>データ!T6</f>
        <v>132.65</v>
      </c>
      <c r="AU8" s="45"/>
      <c r="AV8" s="45"/>
      <c r="AW8" s="45"/>
      <c r="AX8" s="45"/>
      <c r="AY8" s="45"/>
      <c r="AZ8" s="45"/>
      <c r="BA8" s="45"/>
      <c r="BB8" s="45">
        <f>データ!U6</f>
        <v>255.18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8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50">
        <f>データ!R6</f>
        <v>3500</v>
      </c>
      <c r="AE10" s="50"/>
      <c r="AF10" s="50"/>
      <c r="AG10" s="50"/>
      <c r="AH10" s="50"/>
      <c r="AI10" s="50"/>
      <c r="AJ10" s="50"/>
      <c r="AK10" s="2"/>
      <c r="AL10" s="50">
        <f>データ!V6</f>
        <v>2683</v>
      </c>
      <c r="AM10" s="50"/>
      <c r="AN10" s="50"/>
      <c r="AO10" s="50"/>
      <c r="AP10" s="50"/>
      <c r="AQ10" s="50"/>
      <c r="AR10" s="50"/>
      <c r="AS10" s="50"/>
      <c r="AT10" s="45">
        <f>データ!W6</f>
        <v>126.6</v>
      </c>
      <c r="AU10" s="45"/>
      <c r="AV10" s="45"/>
      <c r="AW10" s="45"/>
      <c r="AX10" s="45"/>
      <c r="AY10" s="45"/>
      <c r="AZ10" s="45"/>
      <c r="BA10" s="45"/>
      <c r="BB10" s="45">
        <f>データ!X6</f>
        <v>21.19</v>
      </c>
      <c r="BC10" s="45"/>
      <c r="BD10" s="45"/>
      <c r="BE10" s="45"/>
      <c r="BF10" s="45"/>
      <c r="BG10" s="45"/>
      <c r="BH10" s="45"/>
      <c r="BI10" s="45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 x14ac:dyDescent="0.15">
      <c r="A14" s="2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3" t="s">
        <v>114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3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3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3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3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3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3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3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3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3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3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3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3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3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3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3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3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3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3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27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3" t="s">
        <v>112</v>
      </c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3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3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3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3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3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3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3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3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3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3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3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3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5"/>
    </row>
    <row r="60" spans="1:78" ht="13.5" customHeight="1" x14ac:dyDescent="0.15">
      <c r="A60" s="2"/>
      <c r="B60" s="59" t="s">
        <v>28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53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5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53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3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29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3" t="s">
        <v>113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3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3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3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3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3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3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3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3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3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3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3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3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3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3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3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【325.02】</v>
      </c>
      <c r="I86" s="26" t="str">
        <f>データ!CA6</f>
        <v>【60.61】</v>
      </c>
      <c r="J86" s="26" t="str">
        <f>データ!CL6</f>
        <v>【270.94】</v>
      </c>
      <c r="K86" s="26" t="str">
        <f>データ!CW6</f>
        <v>【57.80】</v>
      </c>
      <c r="L86" s="26" t="str">
        <f>データ!DH6</f>
        <v>【78.90】</v>
      </c>
      <c r="M86" s="26" t="s">
        <v>44</v>
      </c>
      <c r="N86" s="26" t="s">
        <v>45</v>
      </c>
      <c r="O86" s="26" t="str">
        <f>データ!EO6</f>
        <v>【-】</v>
      </c>
    </row>
  </sheetData>
  <sheetProtection algorithmName="SHA-512" hashValue="6yHzQceZFjKEIXGtn67oCws6ha8nbxCCCp3/O0eoxvybze6Wlvs3TpFAJLQBB+JuLxsCuHh11FOBRxNvY4LQ6g==" saltValue="0wuqxvgzKwxa4wsjyc5edQ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48</v>
      </c>
      <c r="B3" s="29" t="s">
        <v>49</v>
      </c>
      <c r="C3" s="29" t="s">
        <v>50</v>
      </c>
      <c r="D3" s="29" t="s">
        <v>51</v>
      </c>
      <c r="E3" s="29" t="s">
        <v>52</v>
      </c>
      <c r="F3" s="29" t="s">
        <v>53</v>
      </c>
      <c r="G3" s="29" t="s">
        <v>54</v>
      </c>
      <c r="H3" s="76" t="s">
        <v>55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56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57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58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59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60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61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62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63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64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65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66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67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68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69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70</v>
      </c>
      <c r="B5" s="31"/>
      <c r="C5" s="31"/>
      <c r="D5" s="31"/>
      <c r="E5" s="31"/>
      <c r="F5" s="31"/>
      <c r="G5" s="31"/>
      <c r="H5" s="32" t="s">
        <v>71</v>
      </c>
      <c r="I5" s="32" t="s">
        <v>72</v>
      </c>
      <c r="J5" s="32" t="s">
        <v>73</v>
      </c>
      <c r="K5" s="32" t="s">
        <v>74</v>
      </c>
      <c r="L5" s="32" t="s">
        <v>75</v>
      </c>
      <c r="M5" s="32" t="s">
        <v>5</v>
      </c>
      <c r="N5" s="32" t="s">
        <v>76</v>
      </c>
      <c r="O5" s="32" t="s">
        <v>77</v>
      </c>
      <c r="P5" s="32" t="s">
        <v>78</v>
      </c>
      <c r="Q5" s="32" t="s">
        <v>79</v>
      </c>
      <c r="R5" s="32" t="s">
        <v>80</v>
      </c>
      <c r="S5" s="32" t="s">
        <v>81</v>
      </c>
      <c r="T5" s="32" t="s">
        <v>82</v>
      </c>
      <c r="U5" s="32" t="s">
        <v>83</v>
      </c>
      <c r="V5" s="32" t="s">
        <v>84</v>
      </c>
      <c r="W5" s="32" t="s">
        <v>85</v>
      </c>
      <c r="X5" s="32" t="s">
        <v>86</v>
      </c>
      <c r="Y5" s="32" t="s">
        <v>87</v>
      </c>
      <c r="Z5" s="32" t="s">
        <v>88</v>
      </c>
      <c r="AA5" s="32" t="s">
        <v>89</v>
      </c>
      <c r="AB5" s="32" t="s">
        <v>90</v>
      </c>
      <c r="AC5" s="32" t="s">
        <v>91</v>
      </c>
      <c r="AD5" s="32" t="s">
        <v>92</v>
      </c>
      <c r="AE5" s="32" t="s">
        <v>93</v>
      </c>
      <c r="AF5" s="32" t="s">
        <v>94</v>
      </c>
      <c r="AG5" s="32" t="s">
        <v>95</v>
      </c>
      <c r="AH5" s="32" t="s">
        <v>96</v>
      </c>
      <c r="AI5" s="32" t="s">
        <v>31</v>
      </c>
      <c r="AJ5" s="32" t="s">
        <v>87</v>
      </c>
      <c r="AK5" s="32" t="s">
        <v>88</v>
      </c>
      <c r="AL5" s="32" t="s">
        <v>89</v>
      </c>
      <c r="AM5" s="32" t="s">
        <v>90</v>
      </c>
      <c r="AN5" s="32" t="s">
        <v>91</v>
      </c>
      <c r="AO5" s="32" t="s">
        <v>92</v>
      </c>
      <c r="AP5" s="32" t="s">
        <v>93</v>
      </c>
      <c r="AQ5" s="32" t="s">
        <v>94</v>
      </c>
      <c r="AR5" s="32" t="s">
        <v>95</v>
      </c>
      <c r="AS5" s="32" t="s">
        <v>96</v>
      </c>
      <c r="AT5" s="32" t="s">
        <v>97</v>
      </c>
      <c r="AU5" s="32" t="s">
        <v>87</v>
      </c>
      <c r="AV5" s="32" t="s">
        <v>88</v>
      </c>
      <c r="AW5" s="32" t="s">
        <v>89</v>
      </c>
      <c r="AX5" s="32" t="s">
        <v>90</v>
      </c>
      <c r="AY5" s="32" t="s">
        <v>91</v>
      </c>
      <c r="AZ5" s="32" t="s">
        <v>92</v>
      </c>
      <c r="BA5" s="32" t="s">
        <v>93</v>
      </c>
      <c r="BB5" s="32" t="s">
        <v>94</v>
      </c>
      <c r="BC5" s="32" t="s">
        <v>95</v>
      </c>
      <c r="BD5" s="32" t="s">
        <v>96</v>
      </c>
      <c r="BE5" s="32" t="s">
        <v>97</v>
      </c>
      <c r="BF5" s="32" t="s">
        <v>87</v>
      </c>
      <c r="BG5" s="32" t="s">
        <v>88</v>
      </c>
      <c r="BH5" s="32" t="s">
        <v>89</v>
      </c>
      <c r="BI5" s="32" t="s">
        <v>90</v>
      </c>
      <c r="BJ5" s="32" t="s">
        <v>91</v>
      </c>
      <c r="BK5" s="32" t="s">
        <v>92</v>
      </c>
      <c r="BL5" s="32" t="s">
        <v>93</v>
      </c>
      <c r="BM5" s="32" t="s">
        <v>94</v>
      </c>
      <c r="BN5" s="32" t="s">
        <v>95</v>
      </c>
      <c r="BO5" s="32" t="s">
        <v>96</v>
      </c>
      <c r="BP5" s="32" t="s">
        <v>97</v>
      </c>
      <c r="BQ5" s="32" t="s">
        <v>87</v>
      </c>
      <c r="BR5" s="32" t="s">
        <v>88</v>
      </c>
      <c r="BS5" s="32" t="s">
        <v>89</v>
      </c>
      <c r="BT5" s="32" t="s">
        <v>90</v>
      </c>
      <c r="BU5" s="32" t="s">
        <v>91</v>
      </c>
      <c r="BV5" s="32" t="s">
        <v>92</v>
      </c>
      <c r="BW5" s="32" t="s">
        <v>93</v>
      </c>
      <c r="BX5" s="32" t="s">
        <v>94</v>
      </c>
      <c r="BY5" s="32" t="s">
        <v>95</v>
      </c>
      <c r="BZ5" s="32" t="s">
        <v>96</v>
      </c>
      <c r="CA5" s="32" t="s">
        <v>97</v>
      </c>
      <c r="CB5" s="32" t="s">
        <v>87</v>
      </c>
      <c r="CC5" s="32" t="s">
        <v>88</v>
      </c>
      <c r="CD5" s="32" t="s">
        <v>89</v>
      </c>
      <c r="CE5" s="32" t="s">
        <v>90</v>
      </c>
      <c r="CF5" s="32" t="s">
        <v>91</v>
      </c>
      <c r="CG5" s="32" t="s">
        <v>92</v>
      </c>
      <c r="CH5" s="32" t="s">
        <v>93</v>
      </c>
      <c r="CI5" s="32" t="s">
        <v>94</v>
      </c>
      <c r="CJ5" s="32" t="s">
        <v>95</v>
      </c>
      <c r="CK5" s="32" t="s">
        <v>96</v>
      </c>
      <c r="CL5" s="32" t="s">
        <v>97</v>
      </c>
      <c r="CM5" s="32" t="s">
        <v>87</v>
      </c>
      <c r="CN5" s="32" t="s">
        <v>88</v>
      </c>
      <c r="CO5" s="32" t="s">
        <v>89</v>
      </c>
      <c r="CP5" s="32" t="s">
        <v>90</v>
      </c>
      <c r="CQ5" s="32" t="s">
        <v>91</v>
      </c>
      <c r="CR5" s="32" t="s">
        <v>92</v>
      </c>
      <c r="CS5" s="32" t="s">
        <v>93</v>
      </c>
      <c r="CT5" s="32" t="s">
        <v>94</v>
      </c>
      <c r="CU5" s="32" t="s">
        <v>95</v>
      </c>
      <c r="CV5" s="32" t="s">
        <v>96</v>
      </c>
      <c r="CW5" s="32" t="s">
        <v>97</v>
      </c>
      <c r="CX5" s="32" t="s">
        <v>87</v>
      </c>
      <c r="CY5" s="32" t="s">
        <v>88</v>
      </c>
      <c r="CZ5" s="32" t="s">
        <v>89</v>
      </c>
      <c r="DA5" s="32" t="s">
        <v>90</v>
      </c>
      <c r="DB5" s="32" t="s">
        <v>91</v>
      </c>
      <c r="DC5" s="32" t="s">
        <v>92</v>
      </c>
      <c r="DD5" s="32" t="s">
        <v>93</v>
      </c>
      <c r="DE5" s="32" t="s">
        <v>94</v>
      </c>
      <c r="DF5" s="32" t="s">
        <v>95</v>
      </c>
      <c r="DG5" s="32" t="s">
        <v>96</v>
      </c>
      <c r="DH5" s="32" t="s">
        <v>97</v>
      </c>
      <c r="DI5" s="32" t="s">
        <v>87</v>
      </c>
      <c r="DJ5" s="32" t="s">
        <v>88</v>
      </c>
      <c r="DK5" s="32" t="s">
        <v>89</v>
      </c>
      <c r="DL5" s="32" t="s">
        <v>90</v>
      </c>
      <c r="DM5" s="32" t="s">
        <v>91</v>
      </c>
      <c r="DN5" s="32" t="s">
        <v>92</v>
      </c>
      <c r="DO5" s="32" t="s">
        <v>93</v>
      </c>
      <c r="DP5" s="32" t="s">
        <v>94</v>
      </c>
      <c r="DQ5" s="32" t="s">
        <v>95</v>
      </c>
      <c r="DR5" s="32" t="s">
        <v>96</v>
      </c>
      <c r="DS5" s="32" t="s">
        <v>97</v>
      </c>
      <c r="DT5" s="32" t="s">
        <v>87</v>
      </c>
      <c r="DU5" s="32" t="s">
        <v>88</v>
      </c>
      <c r="DV5" s="32" t="s">
        <v>89</v>
      </c>
      <c r="DW5" s="32" t="s">
        <v>90</v>
      </c>
      <c r="DX5" s="32" t="s">
        <v>91</v>
      </c>
      <c r="DY5" s="32" t="s">
        <v>92</v>
      </c>
      <c r="DZ5" s="32" t="s">
        <v>93</v>
      </c>
      <c r="EA5" s="32" t="s">
        <v>94</v>
      </c>
      <c r="EB5" s="32" t="s">
        <v>95</v>
      </c>
      <c r="EC5" s="32" t="s">
        <v>96</v>
      </c>
      <c r="ED5" s="32" t="s">
        <v>97</v>
      </c>
      <c r="EE5" s="32" t="s">
        <v>87</v>
      </c>
      <c r="EF5" s="32" t="s">
        <v>88</v>
      </c>
      <c r="EG5" s="32" t="s">
        <v>89</v>
      </c>
      <c r="EH5" s="32" t="s">
        <v>90</v>
      </c>
      <c r="EI5" s="32" t="s">
        <v>91</v>
      </c>
      <c r="EJ5" s="32" t="s">
        <v>92</v>
      </c>
      <c r="EK5" s="32" t="s">
        <v>93</v>
      </c>
      <c r="EL5" s="32" t="s">
        <v>94</v>
      </c>
      <c r="EM5" s="32" t="s">
        <v>95</v>
      </c>
      <c r="EN5" s="32" t="s">
        <v>96</v>
      </c>
      <c r="EO5" s="32" t="s">
        <v>97</v>
      </c>
    </row>
    <row r="6" spans="1:145" s="36" customFormat="1" x14ac:dyDescent="0.15">
      <c r="A6" s="28" t="s">
        <v>98</v>
      </c>
      <c r="B6" s="33">
        <f>B7</f>
        <v>2018</v>
      </c>
      <c r="C6" s="33">
        <f t="shared" ref="C6:X6" si="3">C7</f>
        <v>382043</v>
      </c>
      <c r="D6" s="33">
        <f t="shared" si="3"/>
        <v>47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愛媛県　八幡浜市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8</v>
      </c>
      <c r="Q6" s="34">
        <f t="shared" si="3"/>
        <v>100</v>
      </c>
      <c r="R6" s="34">
        <f t="shared" si="3"/>
        <v>3500</v>
      </c>
      <c r="S6" s="34">
        <f t="shared" si="3"/>
        <v>33850</v>
      </c>
      <c r="T6" s="34">
        <f t="shared" si="3"/>
        <v>132.65</v>
      </c>
      <c r="U6" s="34">
        <f t="shared" si="3"/>
        <v>255.18</v>
      </c>
      <c r="V6" s="34">
        <f t="shared" si="3"/>
        <v>2683</v>
      </c>
      <c r="W6" s="34">
        <f t="shared" si="3"/>
        <v>126.6</v>
      </c>
      <c r="X6" s="34">
        <f t="shared" si="3"/>
        <v>21.19</v>
      </c>
      <c r="Y6" s="35">
        <f>IF(Y7="",NA(),Y7)</f>
        <v>85.78</v>
      </c>
      <c r="Z6" s="35">
        <f t="shared" ref="Z6:AH6" si="4">IF(Z7="",NA(),Z7)</f>
        <v>84.6</v>
      </c>
      <c r="AA6" s="35">
        <f t="shared" si="4"/>
        <v>81.569999999999993</v>
      </c>
      <c r="AB6" s="35">
        <f t="shared" si="4"/>
        <v>78.430000000000007</v>
      </c>
      <c r="AC6" s="35">
        <f t="shared" si="4"/>
        <v>74.94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416.91</v>
      </c>
      <c r="BL6" s="35">
        <f t="shared" si="7"/>
        <v>241.49</v>
      </c>
      <c r="BM6" s="35">
        <f t="shared" si="7"/>
        <v>248.44</v>
      </c>
      <c r="BN6" s="35">
        <f t="shared" si="7"/>
        <v>244.85</v>
      </c>
      <c r="BO6" s="35">
        <f t="shared" si="7"/>
        <v>296.89</v>
      </c>
      <c r="BP6" s="34" t="str">
        <f>IF(BP7="","",IF(BP7="-","【-】","【"&amp;SUBSTITUTE(TEXT(BP7,"#,##0.00"),"-","△")&amp;"】"))</f>
        <v>【325.02】</v>
      </c>
      <c r="BQ6" s="35">
        <f>IF(BQ7="",NA(),BQ7)</f>
        <v>62.28</v>
      </c>
      <c r="BR6" s="35">
        <f t="shared" ref="BR6:BZ6" si="8">IF(BR7="",NA(),BR7)</f>
        <v>59.73</v>
      </c>
      <c r="BS6" s="35">
        <f t="shared" si="8"/>
        <v>66</v>
      </c>
      <c r="BT6" s="35">
        <f t="shared" si="8"/>
        <v>75.77</v>
      </c>
      <c r="BU6" s="35">
        <f t="shared" si="8"/>
        <v>83.66</v>
      </c>
      <c r="BV6" s="35">
        <f t="shared" si="8"/>
        <v>57.93</v>
      </c>
      <c r="BW6" s="35">
        <f t="shared" si="8"/>
        <v>65.7</v>
      </c>
      <c r="BX6" s="35">
        <f t="shared" si="8"/>
        <v>66.73</v>
      </c>
      <c r="BY6" s="35">
        <f t="shared" si="8"/>
        <v>64.78</v>
      </c>
      <c r="BZ6" s="35">
        <f t="shared" si="8"/>
        <v>63.06</v>
      </c>
      <c r="CA6" s="34" t="str">
        <f>IF(CA7="","",IF(CA7="-","【-】","【"&amp;SUBSTITUTE(TEXT(CA7,"#,##0.00"),"-","△")&amp;"】"))</f>
        <v>【60.61】</v>
      </c>
      <c r="CB6" s="35">
        <f>IF(CB7="",NA(),CB7)</f>
        <v>155.4</v>
      </c>
      <c r="CC6" s="35">
        <f t="shared" ref="CC6:CK6" si="9">IF(CC7="",NA(),CC7)</f>
        <v>161.5</v>
      </c>
      <c r="CD6" s="35">
        <f t="shared" si="9"/>
        <v>145.72999999999999</v>
      </c>
      <c r="CE6" s="35">
        <f t="shared" si="9"/>
        <v>126.2</v>
      </c>
      <c r="CF6" s="35">
        <f t="shared" si="9"/>
        <v>104.89</v>
      </c>
      <c r="CG6" s="35">
        <f t="shared" si="9"/>
        <v>276.93</v>
      </c>
      <c r="CH6" s="35">
        <f t="shared" si="9"/>
        <v>247.94</v>
      </c>
      <c r="CI6" s="35">
        <f t="shared" si="9"/>
        <v>241.29</v>
      </c>
      <c r="CJ6" s="35">
        <f t="shared" si="9"/>
        <v>250.21</v>
      </c>
      <c r="CK6" s="35">
        <f t="shared" si="9"/>
        <v>264.77</v>
      </c>
      <c r="CL6" s="34" t="str">
        <f>IF(CL7="","",IF(CL7="-","【-】","【"&amp;SUBSTITUTE(TEXT(CL7,"#,##0.00"),"-","△")&amp;"】"))</f>
        <v>【270.94】</v>
      </c>
      <c r="CM6" s="35">
        <f>IF(CM7="",NA(),CM7)</f>
        <v>100</v>
      </c>
      <c r="CN6" s="35">
        <f t="shared" ref="CN6:CV6" si="10">IF(CN7="",NA(),CN7)</f>
        <v>100</v>
      </c>
      <c r="CO6" s="35">
        <f t="shared" si="10"/>
        <v>100</v>
      </c>
      <c r="CP6" s="35">
        <f t="shared" si="10"/>
        <v>100</v>
      </c>
      <c r="CQ6" s="35">
        <f t="shared" si="10"/>
        <v>100</v>
      </c>
      <c r="CR6" s="35">
        <f t="shared" si="10"/>
        <v>59.08</v>
      </c>
      <c r="CS6" s="35">
        <f t="shared" si="10"/>
        <v>60.25</v>
      </c>
      <c r="CT6" s="35">
        <f t="shared" si="10"/>
        <v>61.94</v>
      </c>
      <c r="CU6" s="35">
        <f t="shared" si="10"/>
        <v>61.79</v>
      </c>
      <c r="CV6" s="35">
        <f t="shared" si="10"/>
        <v>59.94</v>
      </c>
      <c r="CW6" s="34" t="str">
        <f>IF(CW7="","",IF(CW7="-","【-】","【"&amp;SUBSTITUTE(TEXT(CW7,"#,##0.00"),"-","△")&amp;"】"))</f>
        <v>【57.80】</v>
      </c>
      <c r="CX6" s="35">
        <f>IF(CX7="",NA(),CX7)</f>
        <v>100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100</v>
      </c>
      <c r="DB6" s="35">
        <f t="shared" si="11"/>
        <v>100</v>
      </c>
      <c r="DC6" s="35">
        <f t="shared" si="11"/>
        <v>77.12</v>
      </c>
      <c r="DD6" s="35">
        <f t="shared" si="11"/>
        <v>95.26</v>
      </c>
      <c r="DE6" s="35">
        <f t="shared" si="11"/>
        <v>94.14</v>
      </c>
      <c r="DF6" s="35">
        <f t="shared" si="11"/>
        <v>92.44</v>
      </c>
      <c r="DG6" s="35">
        <f t="shared" si="11"/>
        <v>89.66</v>
      </c>
      <c r="DH6" s="34" t="str">
        <f>IF(DH7="","",IF(DH7="-","【-】","【"&amp;SUBSTITUTE(TEXT(DH7,"#,##0.00"),"-","△")&amp;"】"))</f>
        <v>【78.90】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 x14ac:dyDescent="0.15">
      <c r="A7" s="28"/>
      <c r="B7" s="37">
        <v>2018</v>
      </c>
      <c r="C7" s="37">
        <v>382043</v>
      </c>
      <c r="D7" s="37">
        <v>47</v>
      </c>
      <c r="E7" s="37">
        <v>18</v>
      </c>
      <c r="F7" s="37">
        <v>0</v>
      </c>
      <c r="G7" s="37">
        <v>0</v>
      </c>
      <c r="H7" s="37" t="s">
        <v>99</v>
      </c>
      <c r="I7" s="37" t="s">
        <v>100</v>
      </c>
      <c r="J7" s="37" t="s">
        <v>101</v>
      </c>
      <c r="K7" s="37" t="s">
        <v>102</v>
      </c>
      <c r="L7" s="37" t="s">
        <v>103</v>
      </c>
      <c r="M7" s="37" t="s">
        <v>104</v>
      </c>
      <c r="N7" s="38" t="s">
        <v>105</v>
      </c>
      <c r="O7" s="38" t="s">
        <v>106</v>
      </c>
      <c r="P7" s="38">
        <v>8</v>
      </c>
      <c r="Q7" s="38">
        <v>100</v>
      </c>
      <c r="R7" s="38">
        <v>3500</v>
      </c>
      <c r="S7" s="38">
        <v>33850</v>
      </c>
      <c r="T7" s="38">
        <v>132.65</v>
      </c>
      <c r="U7" s="38">
        <v>255.18</v>
      </c>
      <c r="V7" s="38">
        <v>2683</v>
      </c>
      <c r="W7" s="38">
        <v>126.6</v>
      </c>
      <c r="X7" s="38">
        <v>21.19</v>
      </c>
      <c r="Y7" s="38">
        <v>85.78</v>
      </c>
      <c r="Z7" s="38">
        <v>84.6</v>
      </c>
      <c r="AA7" s="38">
        <v>81.569999999999993</v>
      </c>
      <c r="AB7" s="38">
        <v>78.430000000000007</v>
      </c>
      <c r="AC7" s="38">
        <v>74.94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416.91</v>
      </c>
      <c r="BL7" s="38">
        <v>241.49</v>
      </c>
      <c r="BM7" s="38">
        <v>248.44</v>
      </c>
      <c r="BN7" s="38">
        <v>244.85</v>
      </c>
      <c r="BO7" s="38">
        <v>296.89</v>
      </c>
      <c r="BP7" s="38">
        <v>325.02</v>
      </c>
      <c r="BQ7" s="38">
        <v>62.28</v>
      </c>
      <c r="BR7" s="38">
        <v>59.73</v>
      </c>
      <c r="BS7" s="38">
        <v>66</v>
      </c>
      <c r="BT7" s="38">
        <v>75.77</v>
      </c>
      <c r="BU7" s="38">
        <v>83.66</v>
      </c>
      <c r="BV7" s="38">
        <v>57.93</v>
      </c>
      <c r="BW7" s="38">
        <v>65.7</v>
      </c>
      <c r="BX7" s="38">
        <v>66.73</v>
      </c>
      <c r="BY7" s="38">
        <v>64.78</v>
      </c>
      <c r="BZ7" s="38">
        <v>63.06</v>
      </c>
      <c r="CA7" s="38">
        <v>60.61</v>
      </c>
      <c r="CB7" s="38">
        <v>155.4</v>
      </c>
      <c r="CC7" s="38">
        <v>161.5</v>
      </c>
      <c r="CD7" s="38">
        <v>145.72999999999999</v>
      </c>
      <c r="CE7" s="38">
        <v>126.2</v>
      </c>
      <c r="CF7" s="38">
        <v>104.89</v>
      </c>
      <c r="CG7" s="38">
        <v>276.93</v>
      </c>
      <c r="CH7" s="38">
        <v>247.94</v>
      </c>
      <c r="CI7" s="38">
        <v>241.29</v>
      </c>
      <c r="CJ7" s="38">
        <v>250.21</v>
      </c>
      <c r="CK7" s="38">
        <v>264.77</v>
      </c>
      <c r="CL7" s="38">
        <v>270.94</v>
      </c>
      <c r="CM7" s="38">
        <v>100</v>
      </c>
      <c r="CN7" s="38">
        <v>100</v>
      </c>
      <c r="CO7" s="38">
        <v>100</v>
      </c>
      <c r="CP7" s="38">
        <v>100</v>
      </c>
      <c r="CQ7" s="38">
        <v>100</v>
      </c>
      <c r="CR7" s="38">
        <v>59.08</v>
      </c>
      <c r="CS7" s="38">
        <v>60.25</v>
      </c>
      <c r="CT7" s="38">
        <v>61.94</v>
      </c>
      <c r="CU7" s="38">
        <v>61.79</v>
      </c>
      <c r="CV7" s="38">
        <v>59.94</v>
      </c>
      <c r="CW7" s="38">
        <v>57.8</v>
      </c>
      <c r="CX7" s="38">
        <v>100</v>
      </c>
      <c r="CY7" s="38">
        <v>100</v>
      </c>
      <c r="CZ7" s="38">
        <v>100</v>
      </c>
      <c r="DA7" s="38">
        <v>100</v>
      </c>
      <c r="DB7" s="38">
        <v>100</v>
      </c>
      <c r="DC7" s="38">
        <v>77.12</v>
      </c>
      <c r="DD7" s="38">
        <v>95.26</v>
      </c>
      <c r="DE7" s="38">
        <v>94.14</v>
      </c>
      <c r="DF7" s="38">
        <v>92.44</v>
      </c>
      <c r="DG7" s="38">
        <v>89.66</v>
      </c>
      <c r="DH7" s="38">
        <v>78.900000000000006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105</v>
      </c>
      <c r="EF7" s="38" t="s">
        <v>105</v>
      </c>
      <c r="EG7" s="38" t="s">
        <v>105</v>
      </c>
      <c r="EH7" s="38" t="s">
        <v>105</v>
      </c>
      <c r="EI7" s="38" t="s">
        <v>105</v>
      </c>
      <c r="EJ7" s="38" t="s">
        <v>105</v>
      </c>
      <c r="EK7" s="38" t="s">
        <v>105</v>
      </c>
      <c r="EL7" s="38" t="s">
        <v>105</v>
      </c>
      <c r="EM7" s="38" t="s">
        <v>105</v>
      </c>
      <c r="EN7" s="38" t="s">
        <v>105</v>
      </c>
      <c r="EO7" s="38" t="s">
        <v>105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107</v>
      </c>
      <c r="C9" s="40" t="s">
        <v>108</v>
      </c>
      <c r="D9" s="40" t="s">
        <v>109</v>
      </c>
      <c r="E9" s="40" t="s">
        <v>110</v>
      </c>
      <c r="F9" s="40" t="s">
        <v>111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49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2020-01-16T07:04:02Z</cp:lastPrinted>
  <dcterms:created xsi:type="dcterms:W3CDTF">2019-12-05T05:30:05Z</dcterms:created>
  <dcterms:modified xsi:type="dcterms:W3CDTF">2020-02-14T04:08:01Z</dcterms:modified>
</cp:coreProperties>
</file>